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35" activeTab="0"/>
  </bookViews>
  <sheets>
    <sheet name="计算书" sheetId="1" r:id="rId1"/>
    <sheet name="ZW1500规格书" sheetId="2" r:id="rId2"/>
    <sheet name="清洗操作" sheetId="3" r:id="rId3"/>
    <sheet name="运行示意图" sheetId="4" r:id="rId4"/>
  </sheets>
  <definedNames>
    <definedName name="_xlfn.CEILING.PRECISE" hidden="1">#NAME?</definedName>
  </definedNames>
  <calcPr fullCalcOnLoad="1"/>
</workbook>
</file>

<file path=xl/sharedStrings.xml><?xml version="1.0" encoding="utf-8"?>
<sst xmlns="http://schemas.openxmlformats.org/spreadsheetml/2006/main" count="342" uniqueCount="260">
  <si>
    <t>GE ZW1500模拟计算书</t>
  </si>
  <si>
    <t>项目名称：</t>
  </si>
  <si>
    <t>XX电厂</t>
  </si>
  <si>
    <t>水源：</t>
  </si>
  <si>
    <t>黄河水和矿井疏干水</t>
  </si>
  <si>
    <t>设计日期：</t>
  </si>
  <si>
    <t>一、UF进水水质及要求：</t>
  </si>
  <si>
    <t>编号</t>
  </si>
  <si>
    <t>项目</t>
  </si>
  <si>
    <t>参数</t>
  </si>
  <si>
    <t>单位</t>
  </si>
  <si>
    <t>备注</t>
  </si>
  <si>
    <t>悬浮物</t>
  </si>
  <si>
    <t>mg/l</t>
  </si>
  <si>
    <t>应控制平均值20ppm，峰值不超过30ppm</t>
  </si>
  <si>
    <t>电导率</t>
  </si>
  <si>
    <t>µS/cm</t>
  </si>
  <si>
    <t>溶解固体</t>
  </si>
  <si>
    <t>化学耗氧量</t>
  </si>
  <si>
    <t>pH值</t>
  </si>
  <si>
    <r>
      <t>最好</t>
    </r>
    <r>
      <rPr>
        <sz val="9"/>
        <color indexed="8"/>
        <rFont val="宋体"/>
        <family val="0"/>
      </rPr>
      <t>≤</t>
    </r>
    <r>
      <rPr>
        <sz val="11"/>
        <color indexed="8"/>
        <rFont val="Calibri"/>
        <family val="2"/>
      </rPr>
      <t>8.5</t>
    </r>
  </si>
  <si>
    <t>总Fe</t>
  </si>
  <si>
    <t>油脂</t>
  </si>
  <si>
    <t>设计水温</t>
  </si>
  <si>
    <t>℃</t>
  </si>
  <si>
    <t>单套净产水量</t>
  </si>
  <si>
    <r>
      <t>m</t>
    </r>
    <r>
      <rPr>
        <vertAlign val="superscript"/>
        <sz val="11"/>
        <color indexed="8"/>
        <rFont val="Calibri"/>
        <family val="2"/>
      </rPr>
      <t>3</t>
    </r>
    <r>
      <rPr>
        <sz val="11"/>
        <color theme="1"/>
        <rFont val="Calibri"/>
        <family val="0"/>
      </rPr>
      <t>/h（24h）</t>
    </r>
  </si>
  <si>
    <t>系统数量</t>
  </si>
  <si>
    <t>套</t>
  </si>
  <si>
    <t>设计净通量</t>
  </si>
  <si>
    <t>LMH</t>
  </si>
  <si>
    <t>二、工艺参数计算</t>
  </si>
  <si>
    <t>原水自清洗过滤器</t>
  </si>
  <si>
    <t>自清洗过滤器</t>
  </si>
  <si>
    <t>运行总水量</t>
  </si>
  <si>
    <t>过滤器数量</t>
  </si>
  <si>
    <t>每套过滤器处理水量</t>
  </si>
  <si>
    <r>
      <t>m</t>
    </r>
    <r>
      <rPr>
        <vertAlign val="superscript"/>
        <sz val="11"/>
        <color indexed="8"/>
        <rFont val="Calibri"/>
        <family val="2"/>
      </rPr>
      <t>3</t>
    </r>
    <r>
      <rPr>
        <sz val="11"/>
        <color theme="1"/>
        <rFont val="Calibri"/>
        <family val="0"/>
      </rPr>
      <t>/h</t>
    </r>
  </si>
  <si>
    <t>过滤精度</t>
  </si>
  <si>
    <t>µm</t>
  </si>
  <si>
    <r>
      <t>要求</t>
    </r>
    <r>
      <rPr>
        <sz val="9"/>
        <color indexed="8"/>
        <rFont val="宋体"/>
        <family val="0"/>
      </rPr>
      <t>≤</t>
    </r>
    <r>
      <rPr>
        <sz val="11"/>
        <color indexed="8"/>
        <rFont val="Calibri"/>
        <family val="2"/>
      </rPr>
      <t>500µm</t>
    </r>
  </si>
  <si>
    <t>超滤系统</t>
  </si>
  <si>
    <t>UF膜组件</t>
  </si>
  <si>
    <t>超滤总进水量</t>
  </si>
  <si>
    <t>进水泵需要变频控制</t>
  </si>
  <si>
    <t>超滤总产水量</t>
  </si>
  <si>
    <t>超滤套数</t>
  </si>
  <si>
    <r>
      <t>设计水温20</t>
    </r>
    <r>
      <rPr>
        <sz val="10"/>
        <color indexed="8"/>
        <rFont val="宋体"/>
        <family val="0"/>
      </rPr>
      <t>℃</t>
    </r>
  </si>
  <si>
    <t>单只膜净产水量</t>
  </si>
  <si>
    <t>单套瞬时产水量</t>
  </si>
  <si>
    <t>选给水泵时还要考虑满足快冲流量及N-1时是否要求仍然满足设计产水量</t>
  </si>
  <si>
    <t>系统回收率</t>
  </si>
  <si>
    <t>%</t>
  </si>
  <si>
    <t>在计算基础上，下调两个百分点</t>
  </si>
  <si>
    <t>模型号</t>
  </si>
  <si>
    <t>ZW1500-600</t>
  </si>
  <si>
    <t>膜材质</t>
  </si>
  <si>
    <t>PVDF</t>
  </si>
  <si>
    <t>膜型式</t>
  </si>
  <si>
    <t>外压式中空纤维</t>
  </si>
  <si>
    <t>膜有效面积</t>
  </si>
  <si>
    <r>
      <t>m</t>
    </r>
    <r>
      <rPr>
        <vertAlign val="superscript"/>
        <sz val="11"/>
        <color indexed="8"/>
        <rFont val="Times New Roman"/>
        <family val="1"/>
      </rPr>
      <t>2</t>
    </r>
    <r>
      <rPr>
        <sz val="11"/>
        <color indexed="8"/>
        <rFont val="Times New Roman"/>
        <family val="1"/>
      </rPr>
      <t>/只</t>
    </r>
  </si>
  <si>
    <t>产水TSS</t>
  </si>
  <si>
    <t>≤  1.0</t>
  </si>
  <si>
    <t>mg/L</t>
  </si>
  <si>
    <t>产水浊度</t>
  </si>
  <si>
    <r>
      <t>≤  0.</t>
    </r>
    <r>
      <rPr>
        <sz val="11"/>
        <color indexed="8"/>
        <rFont val="宋体"/>
        <family val="0"/>
      </rPr>
      <t>15</t>
    </r>
  </si>
  <si>
    <t>NTU</t>
  </si>
  <si>
    <t>产水SDI</t>
  </si>
  <si>
    <r>
      <t xml:space="preserve">≤  </t>
    </r>
    <r>
      <rPr>
        <sz val="11"/>
        <color indexed="8"/>
        <rFont val="宋体"/>
        <family val="0"/>
      </rPr>
      <t>2</t>
    </r>
    <r>
      <rPr>
        <sz val="11"/>
        <color theme="1"/>
        <rFont val="Calibri"/>
        <family val="0"/>
      </rPr>
      <t>.0</t>
    </r>
  </si>
  <si>
    <t>膜只数</t>
  </si>
  <si>
    <t>平均净通量（设计）</t>
  </si>
  <si>
    <t>运行通量（设计）</t>
  </si>
  <si>
    <t>单套膜设备的膜只数</t>
  </si>
  <si>
    <t>只</t>
  </si>
  <si>
    <t>单套膜面积</t>
  </si>
  <si>
    <r>
      <t>m</t>
    </r>
    <r>
      <rPr>
        <vertAlign val="superscript"/>
        <sz val="11"/>
        <color indexed="8"/>
        <rFont val="Times New Roman"/>
        <family val="1"/>
      </rPr>
      <t>2</t>
    </r>
  </si>
  <si>
    <t>膜组架数量</t>
  </si>
  <si>
    <t>总的超滤膜组件数量</t>
  </si>
  <si>
    <t>总的膜面积</t>
  </si>
  <si>
    <t>平均净通量（实际）</t>
  </si>
  <si>
    <t>运行通量（实际）</t>
  </si>
  <si>
    <t>运行设计</t>
  </si>
  <si>
    <t>1）</t>
  </si>
  <si>
    <t>产水时间</t>
  </si>
  <si>
    <t>Min.</t>
  </si>
  <si>
    <t>可能在15-45min.时间选择为宜</t>
  </si>
  <si>
    <t>产水周期</t>
  </si>
  <si>
    <t>进水泵流量</t>
  </si>
  <si>
    <r>
      <t>m</t>
    </r>
    <r>
      <rPr>
        <vertAlign val="superscript"/>
        <sz val="11"/>
        <color indexed="8"/>
        <rFont val="Calibri"/>
        <family val="2"/>
      </rPr>
      <t>3</t>
    </r>
    <r>
      <rPr>
        <sz val="11"/>
        <color indexed="8"/>
        <rFont val="Calibri"/>
        <family val="2"/>
      </rPr>
      <t>/h</t>
    </r>
  </si>
  <si>
    <t>进水泵压力</t>
  </si>
  <si>
    <t>Bar</t>
  </si>
  <si>
    <t>膜组最大入口压力为380kPa</t>
  </si>
  <si>
    <t>2）</t>
  </si>
  <si>
    <t>反洗过程</t>
  </si>
  <si>
    <t>气洗/反洗时间</t>
  </si>
  <si>
    <t>S</t>
  </si>
  <si>
    <t>冲水时间（正冲）</t>
  </si>
  <si>
    <r>
      <t>正冲流量3.4m</t>
    </r>
    <r>
      <rPr>
        <vertAlign val="superscript"/>
        <sz val="11"/>
        <color indexed="8"/>
        <rFont val="Calibri"/>
        <family val="2"/>
      </rPr>
      <t>3</t>
    </r>
    <r>
      <rPr>
        <sz val="11"/>
        <color theme="1"/>
        <rFont val="Calibri"/>
        <family val="0"/>
      </rPr>
      <t>/h/膜</t>
    </r>
  </si>
  <si>
    <t>冲洗时进水泵流量</t>
  </si>
  <si>
    <t>单只膜反冲洗水量</t>
  </si>
  <si>
    <t>单套反冲洗水量</t>
  </si>
  <si>
    <t>反洗水泵需要变频控制</t>
  </si>
  <si>
    <t>反洗泵压力</t>
  </si>
  <si>
    <t>膜组反洗入口压力为1.4-1.6 Bar</t>
  </si>
  <si>
    <t>单只膜反冲洗风量</t>
  </si>
  <si>
    <r>
      <t>N m</t>
    </r>
    <r>
      <rPr>
        <vertAlign val="superscript"/>
        <sz val="11"/>
        <color indexed="8"/>
        <rFont val="Calibri"/>
        <family val="2"/>
      </rPr>
      <t>3</t>
    </r>
    <r>
      <rPr>
        <sz val="11"/>
        <color indexed="8"/>
        <rFont val="Calibri"/>
        <family val="2"/>
      </rPr>
      <t>/h</t>
    </r>
  </si>
  <si>
    <t>单套反冲洗风量</t>
  </si>
  <si>
    <t>鼓风机扬程≤  70 kPa，设计余量20%</t>
  </si>
  <si>
    <t>3）</t>
  </si>
  <si>
    <t>维护性清洗</t>
  </si>
  <si>
    <t>频率</t>
  </si>
  <si>
    <t>次/天</t>
  </si>
  <si>
    <t>每次维护性清洗之前需要进行反洗过程，之后进行正冲洗</t>
  </si>
  <si>
    <t>持续时间</t>
  </si>
  <si>
    <t>分钟</t>
  </si>
  <si>
    <t>循环</t>
  </si>
  <si>
    <t>次氯酸钠</t>
  </si>
  <si>
    <t>6次/周</t>
  </si>
  <si>
    <t>250 mg/l</t>
  </si>
  <si>
    <t>加在清洗泵出口管道混合</t>
  </si>
  <si>
    <t>柠檬酸+盐酸</t>
  </si>
  <si>
    <t>1次/周</t>
  </si>
  <si>
    <r>
      <t>500 mg/l，pH=2.1</t>
    </r>
    <r>
      <rPr>
        <sz val="11"/>
        <color indexed="8"/>
        <rFont val="宋体"/>
        <family val="0"/>
      </rPr>
      <t>±</t>
    </r>
    <r>
      <rPr>
        <sz val="11"/>
        <color indexed="8"/>
        <rFont val="Calibri"/>
        <family val="2"/>
      </rPr>
      <t>0.1</t>
    </r>
  </si>
  <si>
    <t>加在清洗泵出口管道混合，絮凝剂残余量偏大时可能导致酸洗频率增加</t>
  </si>
  <si>
    <t>单只膜清洗流量</t>
  </si>
  <si>
    <t>清洗泵流量</t>
  </si>
  <si>
    <t>膜清洗进口压力</t>
  </si>
  <si>
    <t>4）</t>
  </si>
  <si>
    <t>恢复性清洗</t>
  </si>
  <si>
    <t>需要加热至35℃，清洗结束后需冷却30min.</t>
  </si>
  <si>
    <t>次/月</t>
  </si>
  <si>
    <t>每次恢复性清洗之前需要进行反洗过程，之后进行正冲洗</t>
  </si>
  <si>
    <t>h</t>
  </si>
  <si>
    <t>每种药剂5小时，每小时中循环15分钟，浸泡45分钟</t>
  </si>
  <si>
    <t>500 mg/l</t>
  </si>
  <si>
    <t>pH=11.5±0.1</t>
  </si>
  <si>
    <t>2000 mg/l</t>
  </si>
  <si>
    <t>pH=2.1±0.1</t>
  </si>
  <si>
    <t>警告申明：我们提供的上述所有信息只是作为膜系统设计人员的辅助之用。GE公司对使用上述信息得到的结果或引起的损坏不承担任何责任。此处所附的所有数据不包含任何明示或暗示的质保。对语句表达如有异议，请以英文为准。
Warning：All information above is provided as an aid to membrane filter system designers. GE Company does not assume liability for results obtained or damages incurred from the application of this information. No warranty, expressed or implied may be attached to the data enclosed herein.</t>
  </si>
  <si>
    <r>
      <t xml:space="preserve">GE ZW1500 </t>
    </r>
    <r>
      <rPr>
        <b/>
        <sz val="20"/>
        <color indexed="30"/>
        <rFont val="宋体"/>
        <family val="0"/>
      </rPr>
      <t>规格参数</t>
    </r>
  </si>
  <si>
    <r>
      <rPr>
        <b/>
        <sz val="18"/>
        <rFont val="宋体"/>
        <family val="0"/>
      </rPr>
      <t>项目</t>
    </r>
  </si>
  <si>
    <r>
      <rPr>
        <b/>
        <sz val="18"/>
        <rFont val="宋体"/>
        <family val="0"/>
      </rPr>
      <t>数值</t>
    </r>
  </si>
  <si>
    <r>
      <rPr>
        <b/>
        <sz val="18"/>
        <color indexed="8"/>
        <rFont val="宋体"/>
        <family val="0"/>
      </rPr>
      <t>单位</t>
    </r>
  </si>
  <si>
    <r>
      <rPr>
        <b/>
        <sz val="10"/>
        <rFont val="宋体"/>
        <family val="0"/>
      </rPr>
      <t>膜组件尺寸</t>
    </r>
  </si>
  <si>
    <r>
      <rPr>
        <sz val="10"/>
        <rFont val="宋体"/>
        <family val="0"/>
      </rPr>
      <t>高度</t>
    </r>
    <r>
      <rPr>
        <sz val="10"/>
        <rFont val="Times New Roman"/>
        <family val="1"/>
      </rPr>
      <t xml:space="preserve"> H</t>
    </r>
  </si>
  <si>
    <t>mm</t>
  </si>
  <si>
    <r>
      <rPr>
        <sz val="10"/>
        <rFont val="宋体"/>
        <family val="0"/>
      </rPr>
      <t>直径</t>
    </r>
    <r>
      <rPr>
        <sz val="10"/>
        <rFont val="Times New Roman"/>
        <family val="1"/>
      </rPr>
      <t>Φ</t>
    </r>
  </si>
  <si>
    <r>
      <rPr>
        <b/>
        <sz val="10"/>
        <rFont val="宋体"/>
        <family val="0"/>
      </rPr>
      <t>膜组件特性</t>
    </r>
  </si>
  <si>
    <r>
      <rPr>
        <sz val="10"/>
        <rFont val="宋体"/>
        <family val="0"/>
      </rPr>
      <t>标称膜组件面积</t>
    </r>
  </si>
  <si>
    <r>
      <rPr>
        <sz val="10"/>
        <rFont val="宋体"/>
        <family val="0"/>
      </rPr>
      <t>材料</t>
    </r>
  </si>
  <si>
    <r>
      <rPr>
        <sz val="10"/>
        <rFont val="宋体"/>
        <family val="0"/>
      </rPr>
      <t>标称膜孔径</t>
    </r>
  </si>
  <si>
    <r>
      <rPr>
        <sz val="10"/>
        <rFont val="宋体"/>
        <family val="0"/>
      </rPr>
      <t>中空纤维直径</t>
    </r>
  </si>
  <si>
    <r>
      <t xml:space="preserve">1.1 mm </t>
    </r>
    <r>
      <rPr>
        <sz val="10"/>
        <rFont val="宋体"/>
        <family val="0"/>
      </rPr>
      <t>外径</t>
    </r>
    <r>
      <rPr>
        <sz val="10"/>
        <rFont val="Times New Roman"/>
        <family val="1"/>
      </rPr>
      <t xml:space="preserve">/0.66mm </t>
    </r>
    <r>
      <rPr>
        <sz val="10"/>
        <rFont val="宋体"/>
        <family val="0"/>
      </rPr>
      <t>内径</t>
    </r>
  </si>
  <si>
    <r>
      <rPr>
        <sz val="10"/>
        <rFont val="宋体"/>
        <family val="0"/>
      </rPr>
      <t>过滤形式</t>
    </r>
  </si>
  <si>
    <r>
      <rPr>
        <sz val="10"/>
        <rFont val="宋体"/>
        <family val="0"/>
      </rPr>
      <t>外压式</t>
    </r>
  </si>
  <si>
    <t>模块干重（带包装）</t>
  </si>
  <si>
    <t>公斤</t>
  </si>
  <si>
    <t>保存温度</t>
  </si>
  <si>
    <t>5-35</t>
  </si>
  <si>
    <t>建议最长保存时间</t>
  </si>
  <si>
    <t>年</t>
  </si>
  <si>
    <t>运行重量</t>
  </si>
  <si>
    <t>30-36</t>
  </si>
  <si>
    <t>运行通量</t>
  </si>
  <si>
    <t>33.6-135</t>
  </si>
  <si>
    <t>lmh</t>
  </si>
  <si>
    <r>
      <rPr>
        <sz val="10"/>
        <rFont val="宋体"/>
        <family val="0"/>
      </rPr>
      <t>初始膜透水率</t>
    </r>
  </si>
  <si>
    <t>lmh/bar</t>
  </si>
  <si>
    <r>
      <rPr>
        <b/>
        <sz val="10"/>
        <rFont val="宋体"/>
        <family val="0"/>
      </rPr>
      <t>运行参数</t>
    </r>
  </si>
  <si>
    <r>
      <rPr>
        <sz val="10"/>
        <rFont val="宋体"/>
        <family val="0"/>
      </rPr>
      <t>最大模组入口压力</t>
    </r>
  </si>
  <si>
    <t>kPa</t>
  </si>
  <si>
    <r>
      <rPr>
        <sz val="10"/>
        <rFont val="宋体"/>
        <family val="0"/>
      </rPr>
      <t>跨膜压差（</t>
    </r>
    <r>
      <rPr>
        <sz val="10"/>
        <rFont val="Times New Roman"/>
        <family val="1"/>
      </rPr>
      <t>TMP)</t>
    </r>
    <r>
      <rPr>
        <sz val="10"/>
        <rFont val="宋体"/>
        <family val="0"/>
      </rPr>
      <t>范围</t>
    </r>
  </si>
  <si>
    <r>
      <t>0</t>
    </r>
    <r>
      <rPr>
        <sz val="11"/>
        <color indexed="8"/>
        <rFont val="宋体"/>
        <family val="0"/>
      </rPr>
      <t>～</t>
    </r>
    <r>
      <rPr>
        <sz val="11"/>
        <color indexed="8"/>
        <rFont val="Times New Roman"/>
        <family val="1"/>
      </rPr>
      <t>275</t>
    </r>
  </si>
  <si>
    <r>
      <rPr>
        <sz val="10"/>
        <rFont val="宋体"/>
        <family val="0"/>
      </rPr>
      <t>最高操作温度</t>
    </r>
  </si>
  <si>
    <r>
      <rPr>
        <sz val="10"/>
        <rFont val="宋体"/>
        <family val="0"/>
      </rPr>
      <t>最佳操作</t>
    </r>
    <r>
      <rPr>
        <sz val="10"/>
        <rFont val="Times New Roman"/>
        <family val="1"/>
      </rPr>
      <t>pH</t>
    </r>
    <r>
      <rPr>
        <sz val="10"/>
        <rFont val="宋体"/>
        <family val="0"/>
      </rPr>
      <t>值</t>
    </r>
  </si>
  <si>
    <t>5.0 - 10.0</t>
  </si>
  <si>
    <t>最大空气擦洗流量</t>
  </si>
  <si>
    <r>
      <t>m</t>
    </r>
    <r>
      <rPr>
        <vertAlign val="superscript"/>
        <sz val="11"/>
        <color indexed="8"/>
        <rFont val="Times New Roman"/>
        <family val="1"/>
      </rPr>
      <t>3</t>
    </r>
    <r>
      <rPr>
        <sz val="11"/>
        <color indexed="8"/>
        <rFont val="Times New Roman"/>
        <family val="1"/>
      </rPr>
      <t>/h</t>
    </r>
  </si>
  <si>
    <t>最大反洗流量</t>
  </si>
  <si>
    <r>
      <rPr>
        <b/>
        <sz val="10"/>
        <rFont val="宋体"/>
        <family val="0"/>
      </rPr>
      <t>清洗参数</t>
    </r>
  </si>
  <si>
    <r>
      <rPr>
        <sz val="10"/>
        <rFont val="宋体"/>
        <family val="0"/>
      </rPr>
      <t>最高清洗温度</t>
    </r>
  </si>
  <si>
    <t>NaClO</t>
  </si>
  <si>
    <r>
      <t>1000 ppm</t>
    </r>
    <r>
      <rPr>
        <sz val="11"/>
        <color indexed="8"/>
        <rFont val="宋体"/>
        <family val="0"/>
      </rPr>
      <t>（以游离氯计）</t>
    </r>
    <r>
      <rPr>
        <sz val="11"/>
        <color indexed="8"/>
        <rFont val="Times New Roman"/>
        <family val="1"/>
      </rPr>
      <t xml:space="preserve">
</t>
    </r>
    <r>
      <rPr>
        <sz val="11"/>
        <color indexed="8"/>
        <rFont val="宋体"/>
        <family val="0"/>
      </rPr>
      <t>最大1,0</t>
    </r>
    <r>
      <rPr>
        <sz val="11"/>
        <color indexed="8"/>
        <rFont val="Times New Roman"/>
        <family val="1"/>
      </rPr>
      <t>00,000 ppm hrs</t>
    </r>
  </si>
  <si>
    <r>
      <rPr>
        <sz val="10"/>
        <rFont val="宋体"/>
        <family val="0"/>
      </rPr>
      <t>碱</t>
    </r>
  </si>
  <si>
    <r>
      <t xml:space="preserve">pH &lt; 12
</t>
    </r>
    <r>
      <rPr>
        <sz val="11"/>
        <color indexed="8"/>
        <rFont val="宋体"/>
        <family val="0"/>
      </rPr>
      <t>最大</t>
    </r>
    <r>
      <rPr>
        <sz val="11"/>
        <color indexed="8"/>
        <rFont val="Times New Roman"/>
        <family val="1"/>
      </rPr>
      <t xml:space="preserve"> 2,000 </t>
    </r>
    <r>
      <rPr>
        <sz val="11"/>
        <color indexed="8"/>
        <rFont val="宋体"/>
        <family val="0"/>
      </rPr>
      <t>小时</t>
    </r>
  </si>
  <si>
    <r>
      <rPr>
        <sz val="10"/>
        <rFont val="宋体"/>
        <family val="0"/>
      </rPr>
      <t>酸</t>
    </r>
  </si>
  <si>
    <t>pH &gt; 2</t>
  </si>
  <si>
    <r>
      <rPr>
        <b/>
        <sz val="10"/>
        <rFont val="宋体"/>
        <family val="0"/>
      </rPr>
      <t>容积</t>
    </r>
  </si>
  <si>
    <r>
      <rPr>
        <sz val="10"/>
        <rFont val="宋体"/>
        <family val="0"/>
      </rPr>
      <t>清洗容积</t>
    </r>
  </si>
  <si>
    <t>L</t>
  </si>
  <si>
    <r>
      <rPr>
        <sz val="10"/>
        <rFont val="宋体"/>
        <family val="0"/>
      </rPr>
      <t>排水容积</t>
    </r>
  </si>
  <si>
    <r>
      <t>MIT</t>
    </r>
    <r>
      <rPr>
        <sz val="10"/>
        <rFont val="宋体"/>
        <family val="0"/>
      </rPr>
      <t>容积</t>
    </r>
  </si>
  <si>
    <r>
      <rPr>
        <sz val="10"/>
        <rFont val="宋体"/>
        <family val="0"/>
      </rPr>
      <t>出水水质</t>
    </r>
  </si>
  <si>
    <r>
      <t xml:space="preserve">TSS      </t>
    </r>
    <r>
      <rPr>
        <sz val="10"/>
        <rFont val="宋体"/>
        <family val="0"/>
      </rPr>
      <t>≤</t>
    </r>
    <r>
      <rPr>
        <sz val="10"/>
        <rFont val="Times New Roman"/>
        <family val="1"/>
      </rPr>
      <t xml:space="preserve">  1 mg/L
</t>
    </r>
    <r>
      <rPr>
        <sz val="10"/>
        <rFont val="宋体"/>
        <family val="0"/>
      </rPr>
      <t>浊度</t>
    </r>
    <r>
      <rPr>
        <sz val="10"/>
        <rFont val="Times New Roman"/>
        <family val="1"/>
      </rPr>
      <t xml:space="preserve">     </t>
    </r>
    <r>
      <rPr>
        <sz val="10"/>
        <rFont val="宋体"/>
        <family val="0"/>
      </rPr>
      <t>≤</t>
    </r>
    <r>
      <rPr>
        <sz val="10"/>
        <rFont val="Times New Roman"/>
        <family val="1"/>
      </rPr>
      <t xml:space="preserve">  0.15NTU
SDI       </t>
    </r>
    <r>
      <rPr>
        <sz val="10"/>
        <rFont val="宋体"/>
        <family val="0"/>
      </rPr>
      <t>≤</t>
    </r>
    <r>
      <rPr>
        <sz val="10"/>
        <rFont val="Times New Roman"/>
        <family val="1"/>
      </rPr>
      <t xml:space="preserve">  2</t>
    </r>
  </si>
  <si>
    <t>反洗</t>
  </si>
  <si>
    <t>工艺过程步骤</t>
  </si>
  <si>
    <t>说明</t>
  </si>
  <si>
    <t>持续时间（秒）</t>
  </si>
  <si>
    <t>总运行时间（秒）</t>
  </si>
  <si>
    <t>给水泵停机</t>
  </si>
  <si>
    <t>给水泵停机和阀门转动</t>
  </si>
  <si>
    <t>反冲洗泵开启</t>
  </si>
  <si>
    <t>空气擦洗和开启反洗泵</t>
  </si>
  <si>
    <t>反冲洗</t>
  </si>
  <si>
    <t>空气擦洗和反冲洗</t>
  </si>
  <si>
    <t>反冲洗泵停机</t>
  </si>
  <si>
    <t>反冲洗泵停机和阀门转动+空气擦洗结束</t>
  </si>
  <si>
    <t>给水泵开启（进水冲洗）</t>
  </si>
  <si>
    <t>给水泵开启进水冲洗</t>
  </si>
  <si>
    <t>进水正冲洗</t>
  </si>
  <si>
    <t>进水正向冲洗</t>
  </si>
  <si>
    <t>产水</t>
  </si>
  <si>
    <t>阀门转动、产水</t>
  </si>
  <si>
    <t>反洗频率</t>
  </si>
  <si>
    <t>取决于水质、运行膜通量和系统回收率，一般间隔15至45分钟</t>
  </si>
  <si>
    <t>反冲洗流量</t>
  </si>
  <si>
    <r>
      <t>1.8 m</t>
    </r>
    <r>
      <rPr>
        <vertAlign val="superscript"/>
        <sz val="11"/>
        <color indexed="8"/>
        <rFont val="Times New Roman"/>
        <family val="1"/>
      </rPr>
      <t>3</t>
    </r>
    <r>
      <rPr>
        <sz val="11"/>
        <color indexed="8"/>
        <rFont val="Times New Roman"/>
        <family val="1"/>
      </rPr>
      <t>/h/膜组件</t>
    </r>
  </si>
  <si>
    <t>反冲洗空气擦洗率</t>
  </si>
  <si>
    <r>
      <t>8.5 m</t>
    </r>
    <r>
      <rPr>
        <vertAlign val="superscript"/>
        <sz val="11"/>
        <color indexed="8"/>
        <rFont val="Times New Roman"/>
        <family val="1"/>
      </rPr>
      <t>3</t>
    </r>
    <r>
      <rPr>
        <sz val="11"/>
        <color indexed="8"/>
        <rFont val="Times New Roman"/>
        <family val="1"/>
      </rPr>
      <t>/h/膜组件 @ 69kpa</t>
    </r>
  </si>
  <si>
    <t>进水正冲洗流量</t>
  </si>
  <si>
    <r>
      <t>3.4 m</t>
    </r>
    <r>
      <rPr>
        <vertAlign val="superscript"/>
        <sz val="11"/>
        <color indexed="8"/>
        <rFont val="Times New Roman"/>
        <family val="1"/>
      </rPr>
      <t>3</t>
    </r>
    <r>
      <rPr>
        <sz val="11"/>
        <color indexed="8"/>
        <rFont val="Times New Roman"/>
        <family val="1"/>
      </rPr>
      <t>/h/膜组件</t>
    </r>
  </si>
  <si>
    <t>持续时间（分钟）</t>
  </si>
  <si>
    <t>总运行时间（分钟）</t>
  </si>
  <si>
    <t>准备在线清洗（CIP）</t>
  </si>
  <si>
    <t>将清洗水箱注满超滤产水
混合清洗药剂（若需要）</t>
  </si>
  <si>
    <t>膜堆排空</t>
  </si>
  <si>
    <t>用泵或通过重力流排空膜堆</t>
  </si>
  <si>
    <t>输送清洗药剂至膜堆</t>
  </si>
  <si>
    <t>用清洗泵将清洗药剂输送至膜堆。
注：清洗用化学药剂通常通过计量泵投加在清洗泵出口管线上</t>
  </si>
  <si>
    <t>循环清洗溶液</t>
  </si>
  <si>
    <t>将清洗溶液泵送回清洗水箱</t>
  </si>
  <si>
    <r>
      <t>用进水泵将清洗溶液输送至清洗水箱进行中和处理，用进水置换清洗溶液（3.4m</t>
    </r>
    <r>
      <rPr>
        <vertAlign val="superscript"/>
        <sz val="11"/>
        <color indexed="8"/>
        <rFont val="Times New Roman"/>
        <family val="1"/>
      </rPr>
      <t>3</t>
    </r>
    <r>
      <rPr>
        <sz val="11"/>
        <color indexed="8"/>
        <rFont val="Times New Roman"/>
        <family val="1"/>
      </rPr>
      <t>/h）</t>
    </r>
  </si>
  <si>
    <t>将产水输送至中和池</t>
  </si>
  <si>
    <t>5（秒）</t>
  </si>
  <si>
    <t>维护性清洗频率</t>
  </si>
  <si>
    <t>每天一次</t>
  </si>
  <si>
    <r>
      <t>1.2m</t>
    </r>
    <r>
      <rPr>
        <vertAlign val="superscript"/>
        <sz val="11"/>
        <color indexed="8"/>
        <rFont val="Times New Roman"/>
        <family val="1"/>
      </rPr>
      <t>3</t>
    </r>
    <r>
      <rPr>
        <sz val="11"/>
        <color indexed="8"/>
        <rFont val="Times New Roman"/>
        <family val="1"/>
      </rPr>
      <t>/h/膜组件，与恢复性清洗共用一台清洗泵</t>
    </r>
  </si>
  <si>
    <t>维护性清洗药剂浓度</t>
  </si>
  <si>
    <r>
      <rPr>
        <b/>
        <sz val="11"/>
        <color indexed="8"/>
        <rFont val="Times New Roman"/>
        <family val="1"/>
      </rPr>
      <t>浓度为250ppm的次氯酸钠是维护性清洗用的默认浓度。</t>
    </r>
    <r>
      <rPr>
        <sz val="11"/>
        <color indexed="8"/>
        <rFont val="Times New Roman"/>
        <family val="1"/>
      </rPr>
      <t>GE工艺工程师可根据实际应用环境选择推荐使用500ppm柠檬酸或磷酸（pH2.1）</t>
    </r>
  </si>
  <si>
    <t>将清洗水箱注满超滤产水（加热至35摄氏度）
混合清洗药剂（若需要）</t>
  </si>
  <si>
    <t>用泵或重力流排空膜堆</t>
  </si>
  <si>
    <t>用清洗泵将清洗药剂输送至膜堆。
注：清洗用化学药剂通常通过计量泵投加在清洗泵出口管线上。</t>
  </si>
  <si>
    <t>循环和浸泡</t>
  </si>
  <si>
    <t>循环清洗溶液15分钟并浸泡45分钟；重复该循环浸泡5次</t>
  </si>
  <si>
    <t>冷却</t>
  </si>
  <si>
    <t>加热清洗后容许膜冷却至常温，再开始正常产水</t>
  </si>
  <si>
    <t>恢复性清洗频率</t>
  </si>
  <si>
    <t>每30天进行一次</t>
  </si>
  <si>
    <r>
      <t>1.2m</t>
    </r>
    <r>
      <rPr>
        <vertAlign val="superscript"/>
        <sz val="11"/>
        <color indexed="8"/>
        <rFont val="Times New Roman"/>
        <family val="1"/>
      </rPr>
      <t>3</t>
    </r>
    <r>
      <rPr>
        <sz val="11"/>
        <color indexed="8"/>
        <rFont val="Times New Roman"/>
        <family val="1"/>
      </rPr>
      <t>/h/膜组件，与维护性清洗共用一台清洗泵</t>
    </r>
  </si>
  <si>
    <t>恢复性清洗药剂浓度</t>
  </si>
  <si>
    <t>1、500ppm的次氯酸钠（有机和微生物污染），
且用NaOH调pH至11.5
2、2000ppm柠檬酸或磷酸（pH2.1）（无机结垢）</t>
  </si>
  <si>
    <t>GE ZW1500运行示意图</t>
  </si>
  <si>
    <t>产水模式</t>
  </si>
  <si>
    <t>反冲洗模式</t>
  </si>
  <si>
    <t>反洗正冲模式</t>
  </si>
  <si>
    <t>排水模式</t>
  </si>
  <si>
    <t>维护性/恢复性清洗模式</t>
  </si>
  <si>
    <t>清洗正冲模式</t>
  </si>
  <si>
    <t>中和还原模式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</si>
</sst>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9">
    <font>
      <sz val="11"/>
      <color theme="1"/>
      <name val="Calibri"/>
      <family val="0"/>
    </font>
    <font>
      <sz val="11"/>
      <name val="宋体"/>
      <family val="0"/>
    </font>
    <font>
      <b/>
      <sz val="28"/>
      <color indexed="8"/>
      <name val="宋体"/>
      <family val="0"/>
    </font>
    <font>
      <b/>
      <sz val="16"/>
      <color indexed="8"/>
      <name val="宋体"/>
      <family val="0"/>
    </font>
    <font>
      <sz val="11"/>
      <color indexed="8"/>
      <name val="Times New Roman"/>
      <family val="1"/>
    </font>
    <font>
      <b/>
      <sz val="11"/>
      <color indexed="10"/>
      <name val="Times New Roman"/>
      <family val="1"/>
    </font>
    <font>
      <b/>
      <sz val="11"/>
      <color indexed="8"/>
      <name val="Times New Roman"/>
      <family val="1"/>
    </font>
    <font>
      <b/>
      <sz val="20"/>
      <color indexed="30"/>
      <name val="Times New Roman"/>
      <family val="1"/>
    </font>
    <font>
      <b/>
      <sz val="18"/>
      <name val="Times New Roman"/>
      <family val="1"/>
    </font>
    <font>
      <b/>
      <sz val="18"/>
      <color indexed="8"/>
      <name val="Times New Roman"/>
      <family val="1"/>
    </font>
    <font>
      <b/>
      <sz val="10"/>
      <name val="Times New Roman"/>
      <family val="1"/>
    </font>
    <font>
      <sz val="10"/>
      <name val="Times New Roman"/>
      <family val="1"/>
    </font>
    <font>
      <sz val="11"/>
      <color indexed="8"/>
      <name val="宋体"/>
      <family val="0"/>
    </font>
    <font>
      <b/>
      <sz val="18"/>
      <color indexed="8"/>
      <name val="宋体"/>
      <family val="0"/>
    </font>
    <font>
      <sz val="12"/>
      <color indexed="8"/>
      <name val="宋体"/>
      <family val="0"/>
    </font>
    <font>
      <b/>
      <sz val="11"/>
      <color indexed="8"/>
      <name val="宋体"/>
      <family val="0"/>
    </font>
    <font>
      <sz val="11"/>
      <color indexed="9"/>
      <name val="宋体"/>
      <family val="0"/>
    </font>
    <font>
      <sz val="11"/>
      <color indexed="10"/>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b/>
      <sz val="11"/>
      <color indexed="9"/>
      <name val="宋体"/>
      <family val="0"/>
    </font>
    <font>
      <sz val="11"/>
      <color indexed="62"/>
      <name val="宋体"/>
      <family val="0"/>
    </font>
    <font>
      <vertAlign val="superscript"/>
      <sz val="11"/>
      <color indexed="8"/>
      <name val="Times New Roman"/>
      <family val="1"/>
    </font>
    <font>
      <b/>
      <sz val="20"/>
      <color indexed="30"/>
      <name val="宋体"/>
      <family val="0"/>
    </font>
    <font>
      <b/>
      <sz val="18"/>
      <name val="宋体"/>
      <family val="0"/>
    </font>
    <font>
      <b/>
      <sz val="10"/>
      <name val="宋体"/>
      <family val="0"/>
    </font>
    <font>
      <sz val="10"/>
      <name val="宋体"/>
      <family val="0"/>
    </font>
    <font>
      <sz val="9"/>
      <color indexed="8"/>
      <name val="宋体"/>
      <family val="0"/>
    </font>
    <font>
      <sz val="11"/>
      <color indexed="8"/>
      <name val="Calibri"/>
      <family val="2"/>
    </font>
    <font>
      <vertAlign val="superscript"/>
      <sz val="11"/>
      <color indexed="8"/>
      <name val="Calibri"/>
      <family val="2"/>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Calibri"/>
      <family val="0"/>
    </font>
    <font>
      <b/>
      <sz val="16"/>
      <color theme="1"/>
      <name val="Calibri"/>
      <family val="0"/>
    </font>
    <font>
      <sz val="11"/>
      <color theme="1"/>
      <name val="Times New Roman"/>
      <family val="1"/>
    </font>
    <font>
      <b/>
      <sz val="11"/>
      <color rgb="FFFF0000"/>
      <name val="Times New Roman"/>
      <family val="1"/>
    </font>
    <font>
      <b/>
      <sz val="11"/>
      <color theme="1"/>
      <name val="Times New Roman"/>
      <family val="1"/>
    </font>
    <font>
      <b/>
      <sz val="20"/>
      <color rgb="FF0070C0"/>
      <name val="Times New Roman"/>
      <family val="1"/>
    </font>
    <font>
      <b/>
      <sz val="18"/>
      <color theme="1"/>
      <name val="Times New Roman"/>
      <family val="1"/>
    </font>
    <font>
      <b/>
      <sz val="18"/>
      <color theme="1"/>
      <name val="Calibri"/>
      <family val="0"/>
    </font>
    <font>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3" tint="0.5999900102615356"/>
        <bgColor indexed="64"/>
      </patternFill>
    </fill>
    <fill>
      <patternFill patternType="solid">
        <fgColor rgb="FFD890D3"/>
        <bgColor indexed="64"/>
      </patternFill>
    </fill>
    <fill>
      <patternFill patternType="solid">
        <fgColor rgb="FF7DE6E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68">
    <xf numFmtId="0" fontId="0" fillId="0" borderId="0" xfId="0" applyFont="1" applyAlignment="1">
      <alignment/>
    </xf>
    <xf numFmtId="0" fontId="0" fillId="0" borderId="0" xfId="63">
      <alignment vertical="center"/>
      <protection/>
    </xf>
    <xf numFmtId="0" fontId="60" fillId="0" borderId="0" xfId="63" applyFont="1" applyAlignment="1">
      <alignment horizontal="center" vertical="center"/>
      <protection/>
    </xf>
    <xf numFmtId="0" fontId="61" fillId="33" borderId="0" xfId="63" applyFont="1" applyFill="1" applyAlignment="1">
      <alignment horizontal="left" vertical="center"/>
      <protection/>
    </xf>
    <xf numFmtId="0" fontId="62" fillId="0" borderId="0" xfId="63" applyFont="1">
      <alignment vertical="center"/>
      <protection/>
    </xf>
    <xf numFmtId="0" fontId="63" fillId="0" borderId="0" xfId="63" applyFont="1">
      <alignment vertical="center"/>
      <protection/>
    </xf>
    <xf numFmtId="0" fontId="64" fillId="33" borderId="0" xfId="63" applyFont="1" applyFill="1">
      <alignment vertical="center"/>
      <protection/>
    </xf>
    <xf numFmtId="0" fontId="62" fillId="0" borderId="0" xfId="63" applyFont="1" applyAlignment="1">
      <alignment horizontal="center" vertical="center"/>
      <protection/>
    </xf>
    <xf numFmtId="0" fontId="62" fillId="0" borderId="0" xfId="63" applyFont="1" applyAlignment="1">
      <alignment vertical="center" wrapText="1"/>
      <protection/>
    </xf>
    <xf numFmtId="0" fontId="62" fillId="0" borderId="0" xfId="63" applyFont="1" applyAlignment="1">
      <alignment horizontal="left" vertical="center" wrapText="1"/>
      <protection/>
    </xf>
    <xf numFmtId="0" fontId="65" fillId="0" borderId="0" xfId="63" applyFont="1" applyAlignment="1">
      <alignment horizontal="center" vertical="center"/>
      <protection/>
    </xf>
    <xf numFmtId="0" fontId="8" fillId="33" borderId="10" xfId="63" applyFont="1" applyFill="1" applyBorder="1" applyAlignment="1">
      <alignment horizontal="center" vertical="center"/>
      <protection/>
    </xf>
    <xf numFmtId="0" fontId="8" fillId="33" borderId="11" xfId="63" applyFont="1" applyFill="1" applyBorder="1" applyAlignment="1">
      <alignment horizontal="center" vertical="center"/>
      <protection/>
    </xf>
    <xf numFmtId="0" fontId="66" fillId="33" borderId="12" xfId="63" applyFont="1" applyFill="1" applyBorder="1" applyAlignment="1">
      <alignment horizontal="center" vertical="center"/>
      <protection/>
    </xf>
    <xf numFmtId="0" fontId="10" fillId="21" borderId="13" xfId="63" applyFont="1" applyFill="1" applyBorder="1" applyAlignment="1">
      <alignment horizontal="left" vertical="center"/>
      <protection/>
    </xf>
    <xf numFmtId="0" fontId="10" fillId="21" borderId="14" xfId="63" applyFont="1" applyFill="1" applyBorder="1" applyAlignment="1">
      <alignment horizontal="left" vertical="center"/>
      <protection/>
    </xf>
    <xf numFmtId="0" fontId="10" fillId="21" borderId="15" xfId="63" applyFont="1" applyFill="1" applyBorder="1" applyAlignment="1">
      <alignment horizontal="left" vertical="center"/>
      <protection/>
    </xf>
    <xf numFmtId="0" fontId="11" fillId="0" borderId="16" xfId="63" applyFont="1" applyBorder="1">
      <alignment vertical="center"/>
      <protection/>
    </xf>
    <xf numFmtId="0" fontId="11" fillId="0" borderId="17" xfId="63" applyFont="1" applyBorder="1" applyAlignment="1">
      <alignment horizontal="center" vertical="center"/>
      <protection/>
    </xf>
    <xf numFmtId="0" fontId="62" fillId="0" borderId="18" xfId="63" applyFont="1" applyBorder="1" applyAlignment="1">
      <alignment horizontal="center" vertical="center"/>
      <protection/>
    </xf>
    <xf numFmtId="0" fontId="11" fillId="0" borderId="16" xfId="63" applyFont="1" applyBorder="1" applyAlignment="1">
      <alignment vertical="center" wrapText="1"/>
      <protection/>
    </xf>
    <xf numFmtId="0" fontId="11" fillId="0" borderId="18" xfId="63" applyFont="1" applyBorder="1" applyAlignment="1">
      <alignment horizontal="center" vertical="center"/>
      <protection/>
    </xf>
    <xf numFmtId="0" fontId="62" fillId="0" borderId="17" xfId="63" applyFont="1" applyBorder="1" applyAlignment="1">
      <alignment horizontal="center" vertical="center"/>
      <protection/>
    </xf>
    <xf numFmtId="0" fontId="12" fillId="0" borderId="18" xfId="63" applyFont="1" applyBorder="1" applyAlignment="1">
      <alignment horizontal="center" vertical="center"/>
      <protection/>
    </xf>
    <xf numFmtId="0" fontId="62" fillId="0" borderId="17"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60" fillId="0" borderId="10" xfId="0" applyFont="1" applyBorder="1" applyAlignment="1">
      <alignment horizontal="center"/>
    </xf>
    <xf numFmtId="0" fontId="60" fillId="0" borderId="11" xfId="0" applyFont="1" applyBorder="1" applyAlignment="1">
      <alignment horizontal="center"/>
    </xf>
    <xf numFmtId="0" fontId="60" fillId="0" borderId="12" xfId="0" applyFont="1" applyBorder="1" applyAlignment="1">
      <alignment horizontal="center"/>
    </xf>
    <xf numFmtId="0" fontId="67" fillId="33" borderId="16" xfId="0" applyFont="1" applyFill="1" applyBorder="1" applyAlignment="1">
      <alignment horizontal="right"/>
    </xf>
    <xf numFmtId="0" fontId="68" fillId="0" borderId="17" xfId="0" applyFont="1" applyBorder="1" applyAlignment="1">
      <alignment horizontal="left"/>
    </xf>
    <xf numFmtId="0" fontId="67" fillId="33" borderId="17" xfId="0" applyFont="1" applyFill="1" applyBorder="1" applyAlignment="1">
      <alignment horizontal="right"/>
    </xf>
    <xf numFmtId="0" fontId="68" fillId="0" borderId="18" xfId="0" applyFont="1" applyBorder="1" applyAlignment="1">
      <alignment/>
    </xf>
    <xf numFmtId="14" fontId="0" fillId="0" borderId="17" xfId="0" applyNumberFormat="1" applyBorder="1" applyAlignment="1">
      <alignment horizontal="left"/>
    </xf>
    <xf numFmtId="0" fontId="0" fillId="0" borderId="17" xfId="0" applyBorder="1" applyAlignment="1">
      <alignment horizontal="left"/>
    </xf>
    <xf numFmtId="0" fontId="57" fillId="0" borderId="17" xfId="0" applyFont="1" applyFill="1" applyBorder="1" applyAlignment="1">
      <alignment horizontal="right"/>
    </xf>
    <xf numFmtId="14" fontId="0" fillId="0" borderId="18" xfId="0" applyNumberFormat="1" applyBorder="1" applyAlignment="1">
      <alignment horizontal="left"/>
    </xf>
    <xf numFmtId="0" fontId="0" fillId="34" borderId="16" xfId="0" applyFill="1" applyBorder="1" applyAlignment="1">
      <alignment horizontal="left"/>
    </xf>
    <xf numFmtId="0" fontId="0" fillId="34" borderId="17" xfId="0" applyFill="1" applyBorder="1" applyAlignment="1">
      <alignment horizontal="left"/>
    </xf>
    <xf numFmtId="0" fontId="0" fillId="31" borderId="17" xfId="0" applyFill="1" applyBorder="1" applyAlignment="1">
      <alignment horizontal="left"/>
    </xf>
    <xf numFmtId="0" fontId="0" fillId="31" borderId="18" xfId="0" applyFill="1" applyBorder="1" applyAlignment="1">
      <alignment horizontal="left"/>
    </xf>
    <xf numFmtId="0" fontId="0" fillId="35" borderId="16" xfId="0" applyFill="1" applyBorder="1" applyAlignment="1">
      <alignment horizontal="right"/>
    </xf>
    <xf numFmtId="0" fontId="0" fillId="35" borderId="17" xfId="0" applyFill="1" applyBorder="1" applyAlignment="1">
      <alignment/>
    </xf>
    <xf numFmtId="0" fontId="0" fillId="35" borderId="18"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4" borderId="18" xfId="0" applyFill="1" applyBorder="1" applyAlignment="1">
      <alignment horizontal="left"/>
    </xf>
    <xf numFmtId="0" fontId="0" fillId="35" borderId="16"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176" fontId="0" fillId="0" borderId="17" xfId="0" applyNumberFormat="1" applyBorder="1" applyAlignment="1">
      <alignment/>
    </xf>
    <xf numFmtId="0" fontId="0" fillId="0" borderId="18" xfId="0" applyBorder="1" applyAlignment="1">
      <alignment wrapText="1"/>
    </xf>
    <xf numFmtId="0" fontId="0" fillId="0" borderId="17" xfId="0" applyBorder="1" applyAlignment="1">
      <alignment horizontal="right"/>
    </xf>
    <xf numFmtId="0" fontId="62" fillId="0" borderId="17" xfId="0" applyFont="1" applyBorder="1" applyAlignment="1">
      <alignment horizontal="left" vertical="center"/>
    </xf>
    <xf numFmtId="0" fontId="0" fillId="0" borderId="17" xfId="0" applyFont="1" applyBorder="1" applyAlignment="1">
      <alignment horizontal="right"/>
    </xf>
    <xf numFmtId="0" fontId="0" fillId="0" borderId="17" xfId="0" applyFont="1" applyBorder="1" applyAlignment="1">
      <alignment/>
    </xf>
    <xf numFmtId="0" fontId="0" fillId="36" borderId="17" xfId="0" applyFont="1" applyFill="1" applyBorder="1" applyAlignment="1">
      <alignment/>
    </xf>
    <xf numFmtId="0" fontId="0" fillId="36" borderId="16"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xf>
    <xf numFmtId="1" fontId="0" fillId="0" borderId="17"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3</xdr:row>
      <xdr:rowOff>104775</xdr:rowOff>
    </xdr:from>
    <xdr:to>
      <xdr:col>10</xdr:col>
      <xdr:colOff>600075</xdr:colOff>
      <xdr:row>30</xdr:row>
      <xdr:rowOff>9525</xdr:rowOff>
    </xdr:to>
    <xdr:grpSp>
      <xdr:nvGrpSpPr>
        <xdr:cNvPr id="1" name="Group 851"/>
        <xdr:cNvGrpSpPr>
          <a:grpSpLocks/>
        </xdr:cNvGrpSpPr>
      </xdr:nvGrpSpPr>
      <xdr:grpSpPr>
        <a:xfrm>
          <a:off x="971550" y="1000125"/>
          <a:ext cx="6248400" cy="4533900"/>
          <a:chOff x="833015" y="795352"/>
          <a:chExt cx="7369298" cy="5346141"/>
        </a:xfrm>
        <a:solidFill>
          <a:srgbClr val="FFFFFF"/>
        </a:solidFill>
      </xdr:grpSpPr>
      <xdr:pic>
        <xdr:nvPicPr>
          <xdr:cNvPr id="2" name="Picture 852"/>
          <xdr:cNvPicPr preferRelativeResize="1">
            <a:picLocks noChangeAspect="1"/>
          </xdr:cNvPicPr>
        </xdr:nvPicPr>
        <xdr:blipFill>
          <a:blip r:embed="rId1"/>
          <a:stretch>
            <a:fillRect/>
          </a:stretch>
        </xdr:blipFill>
        <xdr:spPr>
          <a:xfrm>
            <a:off x="833015" y="795352"/>
            <a:ext cx="7369298" cy="5346141"/>
          </a:xfrm>
          <a:prstGeom prst="rect">
            <a:avLst/>
          </a:prstGeom>
          <a:noFill/>
          <a:ln w="9525" cmpd="sng">
            <a:noFill/>
          </a:ln>
        </xdr:spPr>
      </xdr:pic>
      <xdr:sp>
        <xdr:nvSpPr>
          <xdr:cNvPr id="3" name="Rectangle 853"/>
          <xdr:cNvSpPr>
            <a:spLocks/>
          </xdr:cNvSpPr>
        </xdr:nvSpPr>
        <xdr:spPr>
          <a:xfrm>
            <a:off x="833015" y="806044"/>
            <a:ext cx="1063021" cy="392941"/>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grpSp>
    <xdr:clientData/>
  </xdr:twoCellAnchor>
  <xdr:twoCellAnchor>
    <xdr:from>
      <xdr:col>1</xdr:col>
      <xdr:colOff>0</xdr:colOff>
      <xdr:row>35</xdr:row>
      <xdr:rowOff>76200</xdr:rowOff>
    </xdr:from>
    <xdr:to>
      <xdr:col>11</xdr:col>
      <xdr:colOff>0</xdr:colOff>
      <xdr:row>61</xdr:row>
      <xdr:rowOff>152400</xdr:rowOff>
    </xdr:to>
    <xdr:grpSp>
      <xdr:nvGrpSpPr>
        <xdr:cNvPr id="4" name="Group 854"/>
        <xdr:cNvGrpSpPr>
          <a:grpSpLocks/>
        </xdr:cNvGrpSpPr>
      </xdr:nvGrpSpPr>
      <xdr:grpSpPr>
        <a:xfrm>
          <a:off x="971550" y="6600825"/>
          <a:ext cx="6257925" cy="4533900"/>
          <a:chOff x="928049" y="808136"/>
          <a:chExt cx="7151427" cy="5449731"/>
        </a:xfrm>
        <a:solidFill>
          <a:srgbClr val="FFFFFF"/>
        </a:solidFill>
      </xdr:grpSpPr>
      <xdr:pic>
        <xdr:nvPicPr>
          <xdr:cNvPr id="5" name="Picture 855"/>
          <xdr:cNvPicPr preferRelativeResize="1">
            <a:picLocks noChangeAspect="1"/>
          </xdr:cNvPicPr>
        </xdr:nvPicPr>
        <xdr:blipFill>
          <a:blip r:embed="rId2"/>
          <a:stretch>
            <a:fillRect/>
          </a:stretch>
        </xdr:blipFill>
        <xdr:spPr>
          <a:xfrm>
            <a:off x="928049" y="808136"/>
            <a:ext cx="7151427" cy="5449731"/>
          </a:xfrm>
          <a:prstGeom prst="rect">
            <a:avLst/>
          </a:prstGeom>
          <a:noFill/>
          <a:ln w="9525" cmpd="sng">
            <a:noFill/>
          </a:ln>
        </xdr:spPr>
      </xdr:pic>
      <xdr:sp>
        <xdr:nvSpPr>
          <xdr:cNvPr id="6" name="Rectangle 856"/>
          <xdr:cNvSpPr>
            <a:spLocks/>
          </xdr:cNvSpPr>
        </xdr:nvSpPr>
        <xdr:spPr>
          <a:xfrm>
            <a:off x="928049" y="808136"/>
            <a:ext cx="4310523" cy="355595"/>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grpSp>
    <xdr:clientData/>
  </xdr:twoCellAnchor>
  <xdr:twoCellAnchor>
    <xdr:from>
      <xdr:col>1</xdr:col>
      <xdr:colOff>0</xdr:colOff>
      <xdr:row>69</xdr:row>
      <xdr:rowOff>76200</xdr:rowOff>
    </xdr:from>
    <xdr:to>
      <xdr:col>11</xdr:col>
      <xdr:colOff>0</xdr:colOff>
      <xdr:row>95</xdr:row>
      <xdr:rowOff>152400</xdr:rowOff>
    </xdr:to>
    <xdr:grpSp>
      <xdr:nvGrpSpPr>
        <xdr:cNvPr id="7" name="Group 857"/>
        <xdr:cNvGrpSpPr>
          <a:grpSpLocks/>
        </xdr:cNvGrpSpPr>
      </xdr:nvGrpSpPr>
      <xdr:grpSpPr>
        <a:xfrm>
          <a:off x="971550" y="12630150"/>
          <a:ext cx="6257925" cy="4533900"/>
          <a:chOff x="898044" y="750630"/>
          <a:chExt cx="7356143" cy="5517108"/>
        </a:xfrm>
        <a:solidFill>
          <a:srgbClr val="FFFFFF"/>
        </a:solidFill>
      </xdr:grpSpPr>
      <xdr:pic>
        <xdr:nvPicPr>
          <xdr:cNvPr id="8" name="Picture 858"/>
          <xdr:cNvPicPr preferRelativeResize="1">
            <a:picLocks noChangeAspect="1"/>
          </xdr:cNvPicPr>
        </xdr:nvPicPr>
        <xdr:blipFill>
          <a:blip r:embed="rId3"/>
          <a:stretch>
            <a:fillRect/>
          </a:stretch>
        </xdr:blipFill>
        <xdr:spPr>
          <a:xfrm>
            <a:off x="898044" y="750630"/>
            <a:ext cx="7356143" cy="5517108"/>
          </a:xfrm>
          <a:prstGeom prst="rect">
            <a:avLst/>
          </a:prstGeom>
          <a:noFill/>
          <a:ln w="9525" cmpd="sng">
            <a:noFill/>
          </a:ln>
        </xdr:spPr>
      </xdr:pic>
      <xdr:sp>
        <xdr:nvSpPr>
          <xdr:cNvPr id="9" name="Rectangle 859"/>
          <xdr:cNvSpPr>
            <a:spLocks/>
          </xdr:cNvSpPr>
        </xdr:nvSpPr>
        <xdr:spPr>
          <a:xfrm>
            <a:off x="956893" y="797525"/>
            <a:ext cx="2089145" cy="417921"/>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grpSp>
    <xdr:clientData/>
  </xdr:twoCellAnchor>
  <xdr:twoCellAnchor editAs="oneCell">
    <xdr:from>
      <xdr:col>1</xdr:col>
      <xdr:colOff>0</xdr:colOff>
      <xdr:row>103</xdr:row>
      <xdr:rowOff>9525</xdr:rowOff>
    </xdr:from>
    <xdr:to>
      <xdr:col>10</xdr:col>
      <xdr:colOff>447675</xdr:colOff>
      <xdr:row>129</xdr:row>
      <xdr:rowOff>85725</xdr:rowOff>
    </xdr:to>
    <xdr:pic>
      <xdr:nvPicPr>
        <xdr:cNvPr id="10" name="Picture 860"/>
        <xdr:cNvPicPr preferRelativeResize="1">
          <a:picLocks noChangeAspect="0"/>
        </xdr:cNvPicPr>
      </xdr:nvPicPr>
      <xdr:blipFill>
        <a:blip r:embed="rId4"/>
        <a:stretch>
          <a:fillRect/>
        </a:stretch>
      </xdr:blipFill>
      <xdr:spPr>
        <a:xfrm>
          <a:off x="971550" y="18592800"/>
          <a:ext cx="6096000" cy="4533900"/>
        </a:xfrm>
        <a:prstGeom prst="rect">
          <a:avLst/>
        </a:prstGeom>
        <a:noFill/>
        <a:ln w="9525" cmpd="sng">
          <a:noFill/>
        </a:ln>
      </xdr:spPr>
    </xdr:pic>
    <xdr:clientData/>
  </xdr:twoCellAnchor>
  <xdr:twoCellAnchor>
    <xdr:from>
      <xdr:col>1</xdr:col>
      <xdr:colOff>19050</xdr:colOff>
      <xdr:row>137</xdr:row>
      <xdr:rowOff>76200</xdr:rowOff>
    </xdr:from>
    <xdr:to>
      <xdr:col>11</xdr:col>
      <xdr:colOff>0</xdr:colOff>
      <xdr:row>163</xdr:row>
      <xdr:rowOff>152400</xdr:rowOff>
    </xdr:to>
    <xdr:grpSp>
      <xdr:nvGrpSpPr>
        <xdr:cNvPr id="11" name="Group 861"/>
        <xdr:cNvGrpSpPr>
          <a:grpSpLocks/>
        </xdr:cNvGrpSpPr>
      </xdr:nvGrpSpPr>
      <xdr:grpSpPr>
        <a:xfrm>
          <a:off x="990600" y="24688800"/>
          <a:ext cx="6238875" cy="4533900"/>
          <a:chOff x="803028" y="820007"/>
          <a:chExt cx="7215288" cy="5389723"/>
        </a:xfrm>
        <a:solidFill>
          <a:srgbClr val="FFFFFF"/>
        </a:solidFill>
      </xdr:grpSpPr>
      <xdr:pic>
        <xdr:nvPicPr>
          <xdr:cNvPr id="12" name="Picture 862"/>
          <xdr:cNvPicPr preferRelativeResize="1">
            <a:picLocks noChangeAspect="1"/>
          </xdr:cNvPicPr>
        </xdr:nvPicPr>
        <xdr:blipFill>
          <a:blip r:embed="rId5"/>
          <a:stretch>
            <a:fillRect/>
          </a:stretch>
        </xdr:blipFill>
        <xdr:spPr>
          <a:xfrm>
            <a:off x="803028" y="820007"/>
            <a:ext cx="7215288" cy="5389723"/>
          </a:xfrm>
          <a:prstGeom prst="rect">
            <a:avLst/>
          </a:prstGeom>
          <a:noFill/>
          <a:ln w="9525" cmpd="sng">
            <a:noFill/>
          </a:ln>
        </xdr:spPr>
      </xdr:pic>
      <xdr:sp>
        <xdr:nvSpPr>
          <xdr:cNvPr id="13" name="Rectangle 863"/>
          <xdr:cNvSpPr>
            <a:spLocks/>
          </xdr:cNvSpPr>
        </xdr:nvSpPr>
        <xdr:spPr>
          <a:xfrm>
            <a:off x="803028" y="820007"/>
            <a:ext cx="2074395" cy="1267932"/>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sp>
        <xdr:nvSpPr>
          <xdr:cNvPr id="14" name="Rectangle 864"/>
          <xdr:cNvSpPr>
            <a:spLocks/>
          </xdr:cNvSpPr>
        </xdr:nvSpPr>
        <xdr:spPr>
          <a:xfrm>
            <a:off x="2877423" y="820007"/>
            <a:ext cx="2633580" cy="419051"/>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grpSp>
    <xdr:clientData/>
  </xdr:twoCellAnchor>
  <xdr:twoCellAnchor editAs="oneCell">
    <xdr:from>
      <xdr:col>1</xdr:col>
      <xdr:colOff>9525</xdr:colOff>
      <xdr:row>171</xdr:row>
      <xdr:rowOff>9525</xdr:rowOff>
    </xdr:from>
    <xdr:to>
      <xdr:col>10</xdr:col>
      <xdr:colOff>457200</xdr:colOff>
      <xdr:row>197</xdr:row>
      <xdr:rowOff>85725</xdr:rowOff>
    </xdr:to>
    <xdr:pic>
      <xdr:nvPicPr>
        <xdr:cNvPr id="15" name="Picture 865"/>
        <xdr:cNvPicPr preferRelativeResize="1">
          <a:picLocks noChangeAspect="0"/>
        </xdr:cNvPicPr>
      </xdr:nvPicPr>
      <xdr:blipFill>
        <a:blip r:embed="rId6"/>
        <a:stretch>
          <a:fillRect/>
        </a:stretch>
      </xdr:blipFill>
      <xdr:spPr>
        <a:xfrm>
          <a:off x="981075" y="30651450"/>
          <a:ext cx="6096000" cy="4533900"/>
        </a:xfrm>
        <a:prstGeom prst="rect">
          <a:avLst/>
        </a:prstGeom>
        <a:noFill/>
        <a:ln w="9525" cmpd="sng">
          <a:noFill/>
        </a:ln>
      </xdr:spPr>
    </xdr:pic>
    <xdr:clientData/>
  </xdr:twoCellAnchor>
  <xdr:twoCellAnchor>
    <xdr:from>
      <xdr:col>1</xdr:col>
      <xdr:colOff>0</xdr:colOff>
      <xdr:row>205</xdr:row>
      <xdr:rowOff>85725</xdr:rowOff>
    </xdr:from>
    <xdr:to>
      <xdr:col>11</xdr:col>
      <xdr:colOff>0</xdr:colOff>
      <xdr:row>231</xdr:row>
      <xdr:rowOff>171450</xdr:rowOff>
    </xdr:to>
    <xdr:grpSp>
      <xdr:nvGrpSpPr>
        <xdr:cNvPr id="16" name="Group 866"/>
        <xdr:cNvGrpSpPr>
          <a:grpSpLocks/>
        </xdr:cNvGrpSpPr>
      </xdr:nvGrpSpPr>
      <xdr:grpSpPr>
        <a:xfrm>
          <a:off x="971550" y="36756975"/>
          <a:ext cx="6257925" cy="5038725"/>
          <a:chOff x="914400" y="829771"/>
          <a:chExt cx="7274257" cy="5377081"/>
        </a:xfrm>
        <a:solidFill>
          <a:srgbClr val="FFFFFF"/>
        </a:solidFill>
      </xdr:grpSpPr>
      <xdr:pic>
        <xdr:nvPicPr>
          <xdr:cNvPr id="17" name="Picture 867"/>
          <xdr:cNvPicPr preferRelativeResize="1">
            <a:picLocks noChangeAspect="1"/>
          </xdr:cNvPicPr>
        </xdr:nvPicPr>
        <xdr:blipFill>
          <a:blip r:embed="rId7"/>
          <a:stretch>
            <a:fillRect/>
          </a:stretch>
        </xdr:blipFill>
        <xdr:spPr>
          <a:xfrm>
            <a:off x="914400" y="829771"/>
            <a:ext cx="7274257" cy="5377081"/>
          </a:xfrm>
          <a:prstGeom prst="rect">
            <a:avLst/>
          </a:prstGeom>
          <a:noFill/>
          <a:ln w="9525" cmpd="sng">
            <a:noFill/>
          </a:ln>
        </xdr:spPr>
      </xdr:pic>
      <xdr:sp>
        <xdr:nvSpPr>
          <xdr:cNvPr id="18" name="Rectangle 868"/>
          <xdr:cNvSpPr>
            <a:spLocks/>
          </xdr:cNvSpPr>
        </xdr:nvSpPr>
        <xdr:spPr>
          <a:xfrm>
            <a:off x="914400" y="829771"/>
            <a:ext cx="1687628" cy="407314"/>
          </a:xfrm>
          <a:prstGeom prst="rect">
            <a:avLst/>
          </a:prstGeom>
          <a:solidFill>
            <a:srgbClr val="FFFFFF"/>
          </a:solidFill>
          <a:ln w="9525" cmpd="sng">
            <a:noFill/>
          </a:ln>
        </xdr:spPr>
        <xdr:txBody>
          <a:bodyPr vertOverflow="clip" wrap="square"/>
          <a:p>
            <a:pPr algn="ctr">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90"/>
  <sheetViews>
    <sheetView tabSelected="1" zoomScale="80" zoomScaleNormal="80" workbookViewId="0" topLeftCell="A59">
      <selection activeCell="A18" sqref="A18:E18"/>
    </sheetView>
  </sheetViews>
  <sheetFormatPr defaultColWidth="9.00390625" defaultRowHeight="15"/>
  <cols>
    <col min="1" max="1" width="18.7109375" style="0" customWidth="1"/>
    <col min="2" max="2" width="23.7109375" style="0" customWidth="1"/>
    <col min="3" max="3" width="17.421875" style="0" customWidth="1"/>
    <col min="4" max="4" width="23.8515625" style="0" customWidth="1"/>
    <col min="5" max="5" width="47.140625" style="0" customWidth="1"/>
    <col min="9" max="9" width="11.421875" style="0" hidden="1" customWidth="1"/>
    <col min="10" max="11" width="9.140625" style="0" hidden="1" customWidth="1"/>
  </cols>
  <sheetData>
    <row r="1" spans="1:5" ht="35.25">
      <c r="A1" s="26" t="s">
        <v>0</v>
      </c>
      <c r="B1" s="27"/>
      <c r="C1" s="27"/>
      <c r="D1" s="27"/>
      <c r="E1" s="28"/>
    </row>
    <row r="2" spans="1:5" ht="22.5">
      <c r="A2" s="29" t="s">
        <v>1</v>
      </c>
      <c r="B2" s="30" t="s">
        <v>2</v>
      </c>
      <c r="C2" s="30"/>
      <c r="D2" s="31" t="s">
        <v>3</v>
      </c>
      <c r="E2" s="32" t="s">
        <v>4</v>
      </c>
    </row>
    <row r="3" spans="1:5" ht="22.5">
      <c r="A3" s="29" t="s">
        <v>5</v>
      </c>
      <c r="B3" s="33">
        <v>42180</v>
      </c>
      <c r="C3" s="34"/>
      <c r="D3" s="35"/>
      <c r="E3" s="36"/>
    </row>
    <row r="4" spans="1:5" ht="13.5">
      <c r="A4" s="37" t="s">
        <v>6</v>
      </c>
      <c r="B4" s="38"/>
      <c r="C4" s="39"/>
      <c r="D4" s="39"/>
      <c r="E4" s="40"/>
    </row>
    <row r="5" spans="1:5" ht="13.5">
      <c r="A5" s="41" t="s">
        <v>7</v>
      </c>
      <c r="B5" s="42" t="s">
        <v>8</v>
      </c>
      <c r="C5" s="42" t="s">
        <v>9</v>
      </c>
      <c r="D5" s="42" t="s">
        <v>10</v>
      </c>
      <c r="E5" s="43" t="s">
        <v>11</v>
      </c>
    </row>
    <row r="6" spans="1:5" ht="13.5">
      <c r="A6" s="44">
        <v>1</v>
      </c>
      <c r="B6" s="45" t="s">
        <v>12</v>
      </c>
      <c r="C6" s="45">
        <v>21</v>
      </c>
      <c r="D6" s="45" t="s">
        <v>13</v>
      </c>
      <c r="E6" s="46" t="s">
        <v>14</v>
      </c>
    </row>
    <row r="7" spans="1:5" ht="13.5">
      <c r="A7" s="44">
        <v>2</v>
      </c>
      <c r="B7" s="45" t="s">
        <v>15</v>
      </c>
      <c r="C7" s="45"/>
      <c r="D7" s="45" t="s">
        <v>16</v>
      </c>
      <c r="E7" s="46"/>
    </row>
    <row r="8" spans="1:5" ht="13.5">
      <c r="A8" s="44">
        <v>3</v>
      </c>
      <c r="B8" s="45" t="s">
        <v>17</v>
      </c>
      <c r="C8" s="45">
        <v>558</v>
      </c>
      <c r="D8" s="45" t="s">
        <v>13</v>
      </c>
      <c r="E8" s="46"/>
    </row>
    <row r="9" spans="1:5" ht="13.5">
      <c r="A9" s="44">
        <v>4</v>
      </c>
      <c r="B9" s="45" t="s">
        <v>18</v>
      </c>
      <c r="C9" s="45">
        <v>1.52</v>
      </c>
      <c r="D9" s="45" t="s">
        <v>13</v>
      </c>
      <c r="E9" s="46"/>
    </row>
    <row r="10" spans="1:5" ht="14.25">
      <c r="A10" s="44">
        <v>5</v>
      </c>
      <c r="B10" s="45" t="s">
        <v>19</v>
      </c>
      <c r="C10" s="45">
        <v>8.05</v>
      </c>
      <c r="D10" s="45"/>
      <c r="E10" s="46" t="s">
        <v>20</v>
      </c>
    </row>
    <row r="11" spans="1:5" ht="13.5">
      <c r="A11" s="44">
        <v>6</v>
      </c>
      <c r="B11" s="45" t="s">
        <v>21</v>
      </c>
      <c r="C11" s="45">
        <v>0.27</v>
      </c>
      <c r="D11" s="45" t="s">
        <v>13</v>
      </c>
      <c r="E11" s="46"/>
    </row>
    <row r="12" spans="1:5" ht="13.5">
      <c r="A12" s="44">
        <v>7</v>
      </c>
      <c r="B12" s="45" t="s">
        <v>22</v>
      </c>
      <c r="C12" s="45"/>
      <c r="D12" s="45"/>
      <c r="E12" s="46"/>
    </row>
    <row r="13" spans="1:5" ht="13.5">
      <c r="A13" s="44">
        <v>8</v>
      </c>
      <c r="B13" s="45" t="s">
        <v>23</v>
      </c>
      <c r="C13" s="45">
        <v>20</v>
      </c>
      <c r="D13" s="45" t="s">
        <v>24</v>
      </c>
      <c r="E13" s="46"/>
    </row>
    <row r="14" spans="1:5" ht="15">
      <c r="A14" s="44">
        <v>9</v>
      </c>
      <c r="B14" s="45" t="s">
        <v>25</v>
      </c>
      <c r="C14" s="45">
        <v>80</v>
      </c>
      <c r="D14" s="45" t="s">
        <v>26</v>
      </c>
      <c r="E14" s="46"/>
    </row>
    <row r="15" spans="1:5" ht="13.5">
      <c r="A15" s="44">
        <v>10</v>
      </c>
      <c r="B15" s="45" t="s">
        <v>27</v>
      </c>
      <c r="C15" s="45">
        <v>2</v>
      </c>
      <c r="D15" s="45" t="s">
        <v>28</v>
      </c>
      <c r="E15" s="46"/>
    </row>
    <row r="16" spans="1:5" ht="13.5">
      <c r="A16" s="44">
        <v>11</v>
      </c>
      <c r="B16" s="45" t="s">
        <v>29</v>
      </c>
      <c r="C16" s="45">
        <v>55</v>
      </c>
      <c r="D16" s="45" t="s">
        <v>30</v>
      </c>
      <c r="E16" s="46"/>
    </row>
    <row r="17" spans="1:5" ht="13.5">
      <c r="A17" s="44"/>
      <c r="B17" s="45"/>
      <c r="C17" s="45"/>
      <c r="D17" s="45"/>
      <c r="E17" s="46"/>
    </row>
    <row r="18" spans="1:5" ht="13.5">
      <c r="A18" s="37" t="s">
        <v>31</v>
      </c>
      <c r="B18" s="38"/>
      <c r="C18" s="38"/>
      <c r="D18" s="38"/>
      <c r="E18" s="47"/>
    </row>
    <row r="19" spans="1:5" ht="13.5">
      <c r="A19" s="41" t="s">
        <v>7</v>
      </c>
      <c r="B19" s="42" t="s">
        <v>8</v>
      </c>
      <c r="C19" s="42" t="s">
        <v>9</v>
      </c>
      <c r="D19" s="42" t="s">
        <v>10</v>
      </c>
      <c r="E19" s="43" t="s">
        <v>11</v>
      </c>
    </row>
    <row r="20" spans="1:5" ht="13.5">
      <c r="A20" s="48">
        <v>1</v>
      </c>
      <c r="B20" s="42" t="s">
        <v>32</v>
      </c>
      <c r="C20" s="42"/>
      <c r="D20" s="42"/>
      <c r="E20" s="43"/>
    </row>
    <row r="21" spans="1:5" ht="13.5">
      <c r="A21" s="49">
        <v>1.1</v>
      </c>
      <c r="B21" s="50" t="s">
        <v>33</v>
      </c>
      <c r="C21" s="50"/>
      <c r="D21" s="50"/>
      <c r="E21" s="51"/>
    </row>
    <row r="22" spans="1:5" ht="15">
      <c r="A22" s="44">
        <v>1.1</v>
      </c>
      <c r="B22" s="45" t="s">
        <v>34</v>
      </c>
      <c r="C22" s="52">
        <f>C32*C23/C35*100</f>
        <v>168.42105263157893</v>
      </c>
      <c r="D22" s="45" t="s">
        <v>26</v>
      </c>
      <c r="E22" s="46"/>
    </row>
    <row r="23" spans="1:5" ht="13.5">
      <c r="A23" s="44"/>
      <c r="B23" s="45" t="s">
        <v>35</v>
      </c>
      <c r="C23" s="45">
        <f>C15</f>
        <v>2</v>
      </c>
      <c r="D23" s="45" t="s">
        <v>28</v>
      </c>
      <c r="E23" s="46"/>
    </row>
    <row r="24" spans="1:5" ht="15">
      <c r="A24" s="44"/>
      <c r="B24" s="45" t="s">
        <v>36</v>
      </c>
      <c r="C24" s="52">
        <f>C22/C23</f>
        <v>84.21052631578947</v>
      </c>
      <c r="D24" s="45" t="s">
        <v>37</v>
      </c>
      <c r="E24" s="46"/>
    </row>
    <row r="25" spans="1:5" ht="14.25">
      <c r="A25" s="44"/>
      <c r="B25" s="45" t="s">
        <v>38</v>
      </c>
      <c r="C25" s="45">
        <v>200</v>
      </c>
      <c r="D25" s="45" t="s">
        <v>39</v>
      </c>
      <c r="E25" s="46" t="s">
        <v>40</v>
      </c>
    </row>
    <row r="26" spans="1:5" ht="13.5">
      <c r="A26" s="44"/>
      <c r="B26" s="45"/>
      <c r="C26" s="45"/>
      <c r="D26" s="45"/>
      <c r="E26" s="46"/>
    </row>
    <row r="27" spans="1:5" ht="13.5">
      <c r="A27" s="48">
        <v>2</v>
      </c>
      <c r="B27" s="42" t="s">
        <v>41</v>
      </c>
      <c r="C27" s="42"/>
      <c r="D27" s="42"/>
      <c r="E27" s="43"/>
    </row>
    <row r="28" spans="1:5" ht="13.5">
      <c r="A28" s="49">
        <v>2.1</v>
      </c>
      <c r="B28" s="50" t="s">
        <v>42</v>
      </c>
      <c r="C28" s="50"/>
      <c r="D28" s="50"/>
      <c r="E28" s="51"/>
    </row>
    <row r="29" spans="1:5" ht="15">
      <c r="A29" s="44"/>
      <c r="B29" s="45" t="s">
        <v>43</v>
      </c>
      <c r="C29" s="52">
        <f>C22</f>
        <v>168.42105263157893</v>
      </c>
      <c r="D29" s="45" t="s">
        <v>26</v>
      </c>
      <c r="E29" s="46" t="s">
        <v>44</v>
      </c>
    </row>
    <row r="30" spans="1:5" ht="15">
      <c r="A30" s="44"/>
      <c r="B30" s="45" t="s">
        <v>45</v>
      </c>
      <c r="C30" s="52">
        <f>C14*C15</f>
        <v>160</v>
      </c>
      <c r="D30" s="45" t="s">
        <v>26</v>
      </c>
      <c r="E30" s="46"/>
    </row>
    <row r="31" spans="1:5" ht="13.5">
      <c r="A31" s="44"/>
      <c r="B31" s="45" t="s">
        <v>46</v>
      </c>
      <c r="C31" s="45">
        <f>C23</f>
        <v>2</v>
      </c>
      <c r="D31" s="45" t="s">
        <v>28</v>
      </c>
      <c r="E31" s="46"/>
    </row>
    <row r="32" spans="1:5" ht="15">
      <c r="A32" s="44"/>
      <c r="B32" s="45" t="s">
        <v>25</v>
      </c>
      <c r="C32" s="45">
        <f>C14</f>
        <v>80</v>
      </c>
      <c r="D32" s="45" t="s">
        <v>26</v>
      </c>
      <c r="E32" s="46" t="s">
        <v>47</v>
      </c>
    </row>
    <row r="33" spans="1:5" ht="15">
      <c r="A33" s="44"/>
      <c r="B33" s="45" t="s">
        <v>48</v>
      </c>
      <c r="C33" s="52">
        <f>C46*C40/1000</f>
        <v>3.0635</v>
      </c>
      <c r="D33" s="45" t="s">
        <v>26</v>
      </c>
      <c r="E33" s="46" t="s">
        <v>47</v>
      </c>
    </row>
    <row r="34" spans="1:5" ht="27">
      <c r="A34" s="44"/>
      <c r="B34" s="45" t="s">
        <v>49</v>
      </c>
      <c r="C34" s="52">
        <f>C32/88*100</f>
        <v>90.9090909090909</v>
      </c>
      <c r="D34" s="45" t="s">
        <v>37</v>
      </c>
      <c r="E34" s="53" t="s">
        <v>50</v>
      </c>
    </row>
    <row r="35" spans="1:5" ht="13.5">
      <c r="A35" s="44"/>
      <c r="B35" s="45" t="s">
        <v>51</v>
      </c>
      <c r="C35" s="52">
        <v>95</v>
      </c>
      <c r="D35" s="45" t="s">
        <v>52</v>
      </c>
      <c r="E35" s="46" t="s">
        <v>53</v>
      </c>
    </row>
    <row r="36" spans="1:5" ht="13.5">
      <c r="A36" s="44"/>
      <c r="B36" s="45"/>
      <c r="C36" s="45"/>
      <c r="D36" s="45"/>
      <c r="E36" s="46"/>
    </row>
    <row r="37" spans="1:5" ht="13.5">
      <c r="A37" s="44"/>
      <c r="B37" s="45" t="s">
        <v>54</v>
      </c>
      <c r="C37" s="54" t="s">
        <v>55</v>
      </c>
      <c r="D37" s="45"/>
      <c r="E37" s="46"/>
    </row>
    <row r="38" spans="1:5" ht="13.5">
      <c r="A38" s="44"/>
      <c r="B38" s="45" t="s">
        <v>56</v>
      </c>
      <c r="C38" s="54" t="s">
        <v>57</v>
      </c>
      <c r="D38" s="45"/>
      <c r="E38" s="46"/>
    </row>
    <row r="39" spans="1:5" ht="13.5">
      <c r="A39" s="44"/>
      <c r="B39" s="45" t="s">
        <v>58</v>
      </c>
      <c r="C39" s="54" t="s">
        <v>59</v>
      </c>
      <c r="D39" s="45"/>
      <c r="E39" s="46"/>
    </row>
    <row r="40" spans="1:5" ht="15.75">
      <c r="A40" s="44"/>
      <c r="B40" s="45" t="s">
        <v>60</v>
      </c>
      <c r="C40" s="45">
        <v>55.7</v>
      </c>
      <c r="D40" s="55" t="s">
        <v>61</v>
      </c>
      <c r="E40" s="46"/>
    </row>
    <row r="41" spans="1:5" ht="15">
      <c r="A41" s="44"/>
      <c r="B41" s="45" t="s">
        <v>62</v>
      </c>
      <c r="C41" s="54" t="s">
        <v>63</v>
      </c>
      <c r="D41" s="55" t="s">
        <v>64</v>
      </c>
      <c r="E41" s="46"/>
    </row>
    <row r="42" spans="1:5" ht="13.5">
      <c r="A42" s="44"/>
      <c r="B42" s="45" t="s">
        <v>65</v>
      </c>
      <c r="C42" s="56" t="s">
        <v>66</v>
      </c>
      <c r="D42" s="45" t="s">
        <v>67</v>
      </c>
      <c r="E42" s="46"/>
    </row>
    <row r="43" spans="1:5" ht="13.5">
      <c r="A43" s="44"/>
      <c r="B43" s="45" t="s">
        <v>68</v>
      </c>
      <c r="C43" s="56" t="s">
        <v>69</v>
      </c>
      <c r="D43" s="45"/>
      <c r="E43" s="46"/>
    </row>
    <row r="44" spans="1:5" ht="13.5">
      <c r="A44" s="44"/>
      <c r="B44" s="45"/>
      <c r="C44" s="45"/>
      <c r="D44" s="45"/>
      <c r="E44" s="46"/>
    </row>
    <row r="45" spans="1:5" ht="13.5">
      <c r="A45" s="49">
        <v>2.2</v>
      </c>
      <c r="B45" s="50" t="s">
        <v>70</v>
      </c>
      <c r="C45" s="50"/>
      <c r="D45" s="50"/>
      <c r="E45" s="51"/>
    </row>
    <row r="46" spans="1:5" ht="13.5">
      <c r="A46" s="44"/>
      <c r="B46" s="45" t="s">
        <v>71</v>
      </c>
      <c r="C46" s="45">
        <f>C16</f>
        <v>55</v>
      </c>
      <c r="D46" s="57" t="s">
        <v>30</v>
      </c>
      <c r="E46" s="46" t="s">
        <v>47</v>
      </c>
    </row>
    <row r="47" spans="1:5" ht="13.5">
      <c r="A47" s="44"/>
      <c r="B47" s="45" t="s">
        <v>72</v>
      </c>
      <c r="C47" s="52">
        <f>C46/88*100</f>
        <v>62.5</v>
      </c>
      <c r="D47" s="57" t="s">
        <v>30</v>
      </c>
      <c r="E47" s="46"/>
    </row>
    <row r="48" spans="1:5" ht="13.5">
      <c r="A48" s="44"/>
      <c r="B48" s="45" t="s">
        <v>73</v>
      </c>
      <c r="C48" s="45">
        <f>_xlfn.CEILING.PRECISE(C32/C46/C40*1000)</f>
        <v>27</v>
      </c>
      <c r="D48" s="57" t="s">
        <v>74</v>
      </c>
      <c r="E48" s="46"/>
    </row>
    <row r="49" spans="1:5" ht="15.75">
      <c r="A49" s="44"/>
      <c r="B49" s="45" t="s">
        <v>75</v>
      </c>
      <c r="C49" s="45">
        <f>C48*C40</f>
        <v>1503.9</v>
      </c>
      <c r="D49" s="55" t="s">
        <v>76</v>
      </c>
      <c r="E49" s="46"/>
    </row>
    <row r="50" spans="1:5" ht="13.5">
      <c r="A50" s="44"/>
      <c r="B50" s="45" t="s">
        <v>77</v>
      </c>
      <c r="C50" s="45">
        <f>C23</f>
        <v>2</v>
      </c>
      <c r="D50" s="57" t="s">
        <v>28</v>
      </c>
      <c r="E50" s="46"/>
    </row>
    <row r="51" spans="1:5" ht="13.5">
      <c r="A51" s="44"/>
      <c r="B51" s="45" t="s">
        <v>78</v>
      </c>
      <c r="C51" s="45">
        <f>C48*C50</f>
        <v>54</v>
      </c>
      <c r="D51" s="57" t="s">
        <v>74</v>
      </c>
      <c r="E51" s="46"/>
    </row>
    <row r="52" spans="1:5" ht="15.75">
      <c r="A52" s="44"/>
      <c r="B52" s="45" t="s">
        <v>79</v>
      </c>
      <c r="C52" s="45">
        <f>C49*C50</f>
        <v>3007.8</v>
      </c>
      <c r="D52" s="55" t="s">
        <v>76</v>
      </c>
      <c r="E52" s="46"/>
    </row>
    <row r="53" spans="1:5" ht="13.5">
      <c r="A53" s="44"/>
      <c r="B53" s="45" t="s">
        <v>80</v>
      </c>
      <c r="C53" s="52">
        <f>C32/C48/C40*1000</f>
        <v>53.19502626504421</v>
      </c>
      <c r="D53" s="57" t="s">
        <v>30</v>
      </c>
      <c r="E53" s="46"/>
    </row>
    <row r="54" spans="1:5" ht="13.5">
      <c r="A54" s="44"/>
      <c r="B54" s="45" t="s">
        <v>81</v>
      </c>
      <c r="C54" s="52">
        <f>C53/88*100</f>
        <v>60.44889348300478</v>
      </c>
      <c r="D54" s="57" t="s">
        <v>30</v>
      </c>
      <c r="E54" s="46"/>
    </row>
    <row r="55" spans="1:5" ht="13.5">
      <c r="A55" s="49">
        <v>2.3</v>
      </c>
      <c r="B55" s="50" t="s">
        <v>82</v>
      </c>
      <c r="C55" s="50"/>
      <c r="D55" s="58"/>
      <c r="E55" s="51"/>
    </row>
    <row r="56" spans="1:11" ht="13.5">
      <c r="A56" s="59" t="s">
        <v>83</v>
      </c>
      <c r="B56" s="50" t="s">
        <v>84</v>
      </c>
      <c r="C56" s="45">
        <v>30</v>
      </c>
      <c r="D56" s="57" t="s">
        <v>85</v>
      </c>
      <c r="E56" s="46" t="s">
        <v>86</v>
      </c>
      <c r="I56" t="s">
        <v>87</v>
      </c>
      <c r="J56">
        <f>(24*60-26)/(C56+2.2)</f>
        <v>43.91304347826087</v>
      </c>
      <c r="K56">
        <f>_xlfn.CEILING.PRECISE(J56)-1</f>
        <v>43</v>
      </c>
    </row>
    <row r="57" spans="1:5" ht="27">
      <c r="A57" s="60"/>
      <c r="B57" s="61" t="s">
        <v>88</v>
      </c>
      <c r="C57" s="52">
        <f>C34</f>
        <v>90.9090909090909</v>
      </c>
      <c r="D57" s="57" t="s">
        <v>89</v>
      </c>
      <c r="E57" s="53" t="s">
        <v>50</v>
      </c>
    </row>
    <row r="58" spans="1:5" ht="13.5">
      <c r="A58" s="60"/>
      <c r="B58" s="61" t="s">
        <v>90</v>
      </c>
      <c r="C58" s="45">
        <v>3</v>
      </c>
      <c r="D58" s="57" t="s">
        <v>91</v>
      </c>
      <c r="E58" s="46" t="s">
        <v>92</v>
      </c>
    </row>
    <row r="59" spans="1:5" ht="13.5">
      <c r="A59" s="60"/>
      <c r="B59" s="61"/>
      <c r="C59" s="45"/>
      <c r="D59" s="57"/>
      <c r="E59" s="46"/>
    </row>
    <row r="60" spans="1:5" ht="13.5">
      <c r="A60" s="59" t="s">
        <v>93</v>
      </c>
      <c r="B60" s="50" t="s">
        <v>94</v>
      </c>
      <c r="C60" s="45"/>
      <c r="D60" s="57"/>
      <c r="E60" s="46"/>
    </row>
    <row r="61" spans="1:5" ht="13.5">
      <c r="A61" s="44"/>
      <c r="B61" s="45" t="s">
        <v>95</v>
      </c>
      <c r="C61" s="45">
        <v>60</v>
      </c>
      <c r="D61" s="57" t="s">
        <v>96</v>
      </c>
      <c r="E61" s="46"/>
    </row>
    <row r="62" spans="1:5" ht="15">
      <c r="A62" s="44"/>
      <c r="B62" s="45" t="s">
        <v>97</v>
      </c>
      <c r="C62" s="45">
        <v>30</v>
      </c>
      <c r="D62" s="57" t="s">
        <v>96</v>
      </c>
      <c r="E62" s="46" t="s">
        <v>98</v>
      </c>
    </row>
    <row r="63" spans="1:5" ht="15">
      <c r="A63" s="44"/>
      <c r="B63" s="45" t="s">
        <v>99</v>
      </c>
      <c r="C63" s="45">
        <f>C48*3.4</f>
        <v>91.8</v>
      </c>
      <c r="D63" s="57" t="s">
        <v>89</v>
      </c>
      <c r="E63" s="46"/>
    </row>
    <row r="64" spans="1:5" ht="13.5">
      <c r="A64" s="44"/>
      <c r="B64" s="45"/>
      <c r="C64" s="45"/>
      <c r="D64" s="57"/>
      <c r="E64" s="46"/>
    </row>
    <row r="65" spans="1:5" ht="15">
      <c r="A65" s="44"/>
      <c r="B65" s="45" t="s">
        <v>100</v>
      </c>
      <c r="C65" s="45">
        <v>1.8</v>
      </c>
      <c r="D65" s="57" t="s">
        <v>89</v>
      </c>
      <c r="E65" s="46"/>
    </row>
    <row r="66" spans="1:5" ht="15">
      <c r="A66" s="44"/>
      <c r="B66" s="45" t="s">
        <v>101</v>
      </c>
      <c r="C66" s="45">
        <f>C65*C48</f>
        <v>48.6</v>
      </c>
      <c r="D66" s="57" t="s">
        <v>89</v>
      </c>
      <c r="E66" s="46" t="s">
        <v>102</v>
      </c>
    </row>
    <row r="67" spans="1:5" ht="13.5">
      <c r="A67" s="60"/>
      <c r="B67" s="61" t="s">
        <v>103</v>
      </c>
      <c r="C67" s="45">
        <v>2.5</v>
      </c>
      <c r="D67" s="57" t="s">
        <v>91</v>
      </c>
      <c r="E67" s="46" t="s">
        <v>104</v>
      </c>
    </row>
    <row r="68" spans="1:5" ht="13.5">
      <c r="A68" s="44"/>
      <c r="B68" s="45"/>
      <c r="C68" s="45"/>
      <c r="D68" s="57"/>
      <c r="E68" s="46"/>
    </row>
    <row r="69" spans="1:5" ht="15">
      <c r="A69" s="44"/>
      <c r="B69" s="45" t="s">
        <v>105</v>
      </c>
      <c r="C69" s="45">
        <v>8.5</v>
      </c>
      <c r="D69" s="57" t="s">
        <v>106</v>
      </c>
      <c r="E69" s="53"/>
    </row>
    <row r="70" spans="1:5" ht="15">
      <c r="A70" s="44"/>
      <c r="B70" s="45" t="s">
        <v>107</v>
      </c>
      <c r="C70" s="45">
        <f>C69*C48</f>
        <v>229.5</v>
      </c>
      <c r="D70" s="57" t="s">
        <v>106</v>
      </c>
      <c r="E70" s="53"/>
    </row>
    <row r="71" spans="1:5" ht="15">
      <c r="A71" s="44"/>
      <c r="B71" s="45" t="s">
        <v>107</v>
      </c>
      <c r="C71" s="62">
        <f>C70*1.2</f>
        <v>275.4</v>
      </c>
      <c r="D71" s="57" t="s">
        <v>106</v>
      </c>
      <c r="E71" s="53" t="s">
        <v>108</v>
      </c>
    </row>
    <row r="72" spans="1:5" ht="13.5">
      <c r="A72" s="44"/>
      <c r="B72" s="45"/>
      <c r="C72" s="45"/>
      <c r="D72" s="57"/>
      <c r="E72" s="53"/>
    </row>
    <row r="73" spans="1:5" ht="13.5">
      <c r="A73" s="59" t="s">
        <v>109</v>
      </c>
      <c r="B73" s="50" t="s">
        <v>110</v>
      </c>
      <c r="C73" s="45"/>
      <c r="D73" s="57"/>
      <c r="E73" s="53"/>
    </row>
    <row r="74" spans="1:5" ht="27">
      <c r="A74" s="44"/>
      <c r="B74" s="45" t="s">
        <v>111</v>
      </c>
      <c r="C74" s="45">
        <v>1</v>
      </c>
      <c r="D74" s="57" t="s">
        <v>112</v>
      </c>
      <c r="E74" s="53" t="s">
        <v>113</v>
      </c>
    </row>
    <row r="75" spans="1:5" ht="13.5">
      <c r="A75" s="44"/>
      <c r="B75" s="45" t="s">
        <v>114</v>
      </c>
      <c r="C75" s="45">
        <v>15</v>
      </c>
      <c r="D75" s="57" t="s">
        <v>115</v>
      </c>
      <c r="E75" s="53" t="s">
        <v>116</v>
      </c>
    </row>
    <row r="76" spans="1:5" ht="13.5">
      <c r="A76" s="44"/>
      <c r="B76" s="45" t="s">
        <v>117</v>
      </c>
      <c r="C76" s="54" t="s">
        <v>118</v>
      </c>
      <c r="D76" s="57" t="s">
        <v>119</v>
      </c>
      <c r="E76" s="53" t="s">
        <v>120</v>
      </c>
    </row>
    <row r="77" spans="1:5" ht="27">
      <c r="A77" s="44"/>
      <c r="B77" s="45" t="s">
        <v>121</v>
      </c>
      <c r="C77" s="54" t="s">
        <v>122</v>
      </c>
      <c r="D77" s="57" t="s">
        <v>123</v>
      </c>
      <c r="E77" s="53" t="s">
        <v>124</v>
      </c>
    </row>
    <row r="78" spans="1:5" ht="15">
      <c r="A78" s="44"/>
      <c r="B78" s="45" t="s">
        <v>125</v>
      </c>
      <c r="C78" s="45">
        <v>1.15</v>
      </c>
      <c r="D78" s="57" t="s">
        <v>89</v>
      </c>
      <c r="E78" s="53"/>
    </row>
    <row r="79" spans="1:5" ht="15">
      <c r="A79" s="44"/>
      <c r="B79" s="45" t="s">
        <v>126</v>
      </c>
      <c r="C79" s="52">
        <f>C78*C48</f>
        <v>31.049999999999997</v>
      </c>
      <c r="D79" s="57" t="s">
        <v>89</v>
      </c>
      <c r="E79" s="46"/>
    </row>
    <row r="80" spans="1:5" ht="13.5">
      <c r="A80" s="44"/>
      <c r="B80" s="45" t="s">
        <v>127</v>
      </c>
      <c r="C80" s="45">
        <v>2.3</v>
      </c>
      <c r="D80" s="57" t="s">
        <v>91</v>
      </c>
      <c r="E80" s="53"/>
    </row>
    <row r="81" spans="1:5" ht="13.5">
      <c r="A81" s="44"/>
      <c r="B81" s="45"/>
      <c r="C81" s="45"/>
      <c r="D81" s="57"/>
      <c r="E81" s="53"/>
    </row>
    <row r="82" spans="1:5" ht="13.5">
      <c r="A82" s="59" t="s">
        <v>128</v>
      </c>
      <c r="B82" s="50" t="s">
        <v>129</v>
      </c>
      <c r="C82" s="45"/>
      <c r="D82" s="57"/>
      <c r="E82" s="53" t="s">
        <v>130</v>
      </c>
    </row>
    <row r="83" spans="1:5" ht="27">
      <c r="A83" s="44"/>
      <c r="B83" s="45" t="s">
        <v>111</v>
      </c>
      <c r="C83" s="45">
        <v>1</v>
      </c>
      <c r="D83" s="57" t="s">
        <v>131</v>
      </c>
      <c r="E83" s="53" t="s">
        <v>132</v>
      </c>
    </row>
    <row r="84" spans="1:5" ht="13.5">
      <c r="A84" s="44"/>
      <c r="B84" s="45" t="s">
        <v>114</v>
      </c>
      <c r="C84" s="45">
        <v>5</v>
      </c>
      <c r="D84" s="57" t="s">
        <v>133</v>
      </c>
      <c r="E84" s="53" t="s">
        <v>134</v>
      </c>
    </row>
    <row r="85" spans="1:5" ht="13.5">
      <c r="A85" s="44"/>
      <c r="B85" s="45" t="s">
        <v>117</v>
      </c>
      <c r="C85" s="54" t="s">
        <v>135</v>
      </c>
      <c r="D85" s="57" t="s">
        <v>136</v>
      </c>
      <c r="E85" s="53" t="s">
        <v>120</v>
      </c>
    </row>
    <row r="86" spans="1:5" ht="13.5">
      <c r="A86" s="44"/>
      <c r="B86" s="45" t="s">
        <v>121</v>
      </c>
      <c r="C86" s="54" t="s">
        <v>137</v>
      </c>
      <c r="D86" s="57" t="s">
        <v>138</v>
      </c>
      <c r="E86" s="53" t="s">
        <v>120</v>
      </c>
    </row>
    <row r="87" spans="1:5" ht="15">
      <c r="A87" s="44"/>
      <c r="B87" s="45" t="s">
        <v>125</v>
      </c>
      <c r="C87" s="45">
        <v>1.15</v>
      </c>
      <c r="D87" s="57" t="s">
        <v>89</v>
      </c>
      <c r="E87" s="46"/>
    </row>
    <row r="88" spans="1:5" ht="15">
      <c r="A88" s="44"/>
      <c r="B88" s="45" t="s">
        <v>126</v>
      </c>
      <c r="C88" s="52">
        <f>C79</f>
        <v>31.049999999999997</v>
      </c>
      <c r="D88" s="57" t="s">
        <v>89</v>
      </c>
      <c r="E88" s="46"/>
    </row>
    <row r="89" spans="1:5" ht="14.25">
      <c r="A89" s="63"/>
      <c r="B89" s="64" t="s">
        <v>127</v>
      </c>
      <c r="C89" s="64">
        <v>2.3</v>
      </c>
      <c r="D89" s="65" t="s">
        <v>91</v>
      </c>
      <c r="E89" s="66"/>
    </row>
    <row r="90" spans="1:5" ht="58.5" customHeight="1">
      <c r="A90" s="67" t="s">
        <v>139</v>
      </c>
      <c r="B90" s="67"/>
      <c r="C90" s="67"/>
      <c r="D90" s="67"/>
      <c r="E90" s="67"/>
    </row>
  </sheetData>
  <sheetProtection/>
  <mergeCells count="7">
    <mergeCell ref="A1:E1"/>
    <mergeCell ref="B2:C2"/>
    <mergeCell ref="B3:C3"/>
    <mergeCell ref="A4:B4"/>
    <mergeCell ref="C4:E4"/>
    <mergeCell ref="A18:E18"/>
    <mergeCell ref="A90:E90"/>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5"/>
  <sheetViews>
    <sheetView workbookViewId="0" topLeftCell="A1">
      <selection activeCell="B35" sqref="B35"/>
    </sheetView>
  </sheetViews>
  <sheetFormatPr defaultColWidth="9.00390625" defaultRowHeight="15"/>
  <cols>
    <col min="1" max="1" width="19.8515625" style="4" customWidth="1"/>
    <col min="2" max="2" width="39.28125" style="7" customWidth="1"/>
    <col min="3" max="3" width="19.57421875" style="7" customWidth="1"/>
    <col min="4" max="16384" width="9.00390625" style="4" customWidth="1"/>
  </cols>
  <sheetData>
    <row r="1" spans="1:3" ht="26.25">
      <c r="A1" s="10" t="s">
        <v>140</v>
      </c>
      <c r="B1" s="10"/>
      <c r="C1" s="10"/>
    </row>
    <row r="2" spans="1:3" ht="22.5">
      <c r="A2" s="11" t="s">
        <v>141</v>
      </c>
      <c r="B2" s="12" t="s">
        <v>142</v>
      </c>
      <c r="C2" s="13" t="s">
        <v>143</v>
      </c>
    </row>
    <row r="3" spans="1:3" ht="13.5">
      <c r="A3" s="14" t="s">
        <v>144</v>
      </c>
      <c r="B3" s="15"/>
      <c r="C3" s="16"/>
    </row>
    <row r="4" spans="1:3" ht="15">
      <c r="A4" s="17" t="s">
        <v>145</v>
      </c>
      <c r="B4" s="18">
        <v>1920</v>
      </c>
      <c r="C4" s="19" t="s">
        <v>146</v>
      </c>
    </row>
    <row r="5" spans="1:3" ht="15">
      <c r="A5" s="17" t="s">
        <v>147</v>
      </c>
      <c r="B5" s="18">
        <v>180</v>
      </c>
      <c r="C5" s="19" t="s">
        <v>146</v>
      </c>
    </row>
    <row r="6" spans="1:3" ht="13.5">
      <c r="A6" s="14" t="s">
        <v>148</v>
      </c>
      <c r="B6" s="15"/>
      <c r="C6" s="16"/>
    </row>
    <row r="7" spans="1:3" ht="15.75">
      <c r="A7" s="20" t="s">
        <v>149</v>
      </c>
      <c r="B7" s="18">
        <v>55.7</v>
      </c>
      <c r="C7" s="19" t="s">
        <v>76</v>
      </c>
    </row>
    <row r="8" spans="1:3" ht="15">
      <c r="A8" s="17" t="s">
        <v>150</v>
      </c>
      <c r="B8" s="18" t="s">
        <v>57</v>
      </c>
      <c r="C8" s="19"/>
    </row>
    <row r="9" spans="1:3" ht="13.5">
      <c r="A9" s="17" t="s">
        <v>151</v>
      </c>
      <c r="B9" s="18">
        <v>0.02</v>
      </c>
      <c r="C9" s="21" t="s">
        <v>39</v>
      </c>
    </row>
    <row r="10" spans="1:3" ht="15">
      <c r="A10" s="17" t="s">
        <v>152</v>
      </c>
      <c r="B10" s="18" t="s">
        <v>153</v>
      </c>
      <c r="C10" s="19"/>
    </row>
    <row r="11" spans="1:3" ht="15">
      <c r="A11" s="17" t="s">
        <v>154</v>
      </c>
      <c r="B11" s="18" t="s">
        <v>155</v>
      </c>
      <c r="C11" s="19"/>
    </row>
    <row r="12" spans="1:3" ht="15">
      <c r="A12" s="17" t="s">
        <v>156</v>
      </c>
      <c r="B12" s="18">
        <v>32</v>
      </c>
      <c r="C12" s="19" t="s">
        <v>157</v>
      </c>
    </row>
    <row r="13" spans="1:3" ht="15">
      <c r="A13" s="17" t="s">
        <v>158</v>
      </c>
      <c r="B13" s="18" t="s">
        <v>159</v>
      </c>
      <c r="C13" s="19" t="s">
        <v>24</v>
      </c>
    </row>
    <row r="14" spans="1:3" ht="15">
      <c r="A14" s="17" t="s">
        <v>160</v>
      </c>
      <c r="B14" s="18">
        <v>1</v>
      </c>
      <c r="C14" s="19" t="s">
        <v>161</v>
      </c>
    </row>
    <row r="15" spans="1:3" ht="15">
      <c r="A15" s="17" t="s">
        <v>162</v>
      </c>
      <c r="B15" s="18" t="s">
        <v>163</v>
      </c>
      <c r="C15" s="19" t="s">
        <v>157</v>
      </c>
    </row>
    <row r="16" spans="1:3" ht="15">
      <c r="A16" s="17" t="s">
        <v>164</v>
      </c>
      <c r="B16" s="18" t="s">
        <v>165</v>
      </c>
      <c r="C16" s="19" t="s">
        <v>166</v>
      </c>
    </row>
    <row r="17" spans="1:3" ht="15">
      <c r="A17" s="17" t="s">
        <v>167</v>
      </c>
      <c r="B17" s="22">
        <v>220</v>
      </c>
      <c r="C17" s="19" t="s">
        <v>168</v>
      </c>
    </row>
    <row r="18" spans="1:3" ht="13.5">
      <c r="A18" s="14" t="s">
        <v>169</v>
      </c>
      <c r="B18" s="15"/>
      <c r="C18" s="16"/>
    </row>
    <row r="19" spans="1:3" ht="15">
      <c r="A19" s="17" t="s">
        <v>170</v>
      </c>
      <c r="B19" s="22">
        <v>380</v>
      </c>
      <c r="C19" s="19" t="s">
        <v>171</v>
      </c>
    </row>
    <row r="20" spans="1:3" ht="15">
      <c r="A20" s="17" t="s">
        <v>172</v>
      </c>
      <c r="B20" s="22" t="s">
        <v>173</v>
      </c>
      <c r="C20" s="19" t="s">
        <v>171</v>
      </c>
    </row>
    <row r="21" spans="1:3" ht="15">
      <c r="A21" s="17" t="s">
        <v>174</v>
      </c>
      <c r="B21" s="22">
        <v>40</v>
      </c>
      <c r="C21" s="23" t="s">
        <v>24</v>
      </c>
    </row>
    <row r="22" spans="1:3" ht="15">
      <c r="A22" s="17" t="s">
        <v>175</v>
      </c>
      <c r="B22" s="22" t="s">
        <v>176</v>
      </c>
      <c r="C22" s="19"/>
    </row>
    <row r="23" spans="1:3" ht="15.75">
      <c r="A23" s="17" t="s">
        <v>177</v>
      </c>
      <c r="B23" s="22">
        <v>8.5</v>
      </c>
      <c r="C23" s="19" t="s">
        <v>178</v>
      </c>
    </row>
    <row r="24" spans="1:3" ht="15.75">
      <c r="A24" s="17" t="s">
        <v>179</v>
      </c>
      <c r="B24" s="22">
        <v>1.8</v>
      </c>
      <c r="C24" s="19" t="s">
        <v>178</v>
      </c>
    </row>
    <row r="25" spans="1:3" ht="13.5">
      <c r="A25" s="14" t="s">
        <v>180</v>
      </c>
      <c r="B25" s="15"/>
      <c r="C25" s="16"/>
    </row>
    <row r="26" spans="1:3" ht="15">
      <c r="A26" s="17" t="s">
        <v>181</v>
      </c>
      <c r="B26" s="22">
        <v>40</v>
      </c>
      <c r="C26" s="19"/>
    </row>
    <row r="27" spans="1:3" ht="30">
      <c r="A27" s="17" t="s">
        <v>182</v>
      </c>
      <c r="B27" s="24" t="s">
        <v>183</v>
      </c>
      <c r="C27" s="19"/>
    </row>
    <row r="28" spans="1:3" ht="30">
      <c r="A28" s="17" t="s">
        <v>184</v>
      </c>
      <c r="B28" s="24" t="s">
        <v>185</v>
      </c>
      <c r="C28" s="19"/>
    </row>
    <row r="29" spans="1:3" ht="15">
      <c r="A29" s="17" t="s">
        <v>186</v>
      </c>
      <c r="B29" s="22" t="s">
        <v>187</v>
      </c>
      <c r="C29" s="19"/>
    </row>
    <row r="30" spans="1:3" ht="13.5">
      <c r="A30" s="14" t="s">
        <v>188</v>
      </c>
      <c r="B30" s="15"/>
      <c r="C30" s="16"/>
    </row>
    <row r="31" spans="1:3" ht="15">
      <c r="A31" s="17" t="s">
        <v>189</v>
      </c>
      <c r="B31" s="22">
        <v>35</v>
      </c>
      <c r="C31" s="19" t="s">
        <v>190</v>
      </c>
    </row>
    <row r="32" spans="1:3" ht="15">
      <c r="A32" s="17" t="s">
        <v>191</v>
      </c>
      <c r="B32" s="22">
        <v>18.4</v>
      </c>
      <c r="C32" s="19" t="s">
        <v>190</v>
      </c>
    </row>
    <row r="33" spans="1:3" ht="15">
      <c r="A33" s="17" t="s">
        <v>192</v>
      </c>
      <c r="B33" s="22">
        <v>15.2</v>
      </c>
      <c r="C33" s="19" t="s">
        <v>190</v>
      </c>
    </row>
    <row r="34" spans="1:3" ht="15">
      <c r="A34" s="17"/>
      <c r="B34" s="22"/>
      <c r="C34" s="19"/>
    </row>
    <row r="35" spans="1:3" ht="38.25">
      <c r="A35" s="17" t="s">
        <v>193</v>
      </c>
      <c r="B35" s="25" t="s">
        <v>194</v>
      </c>
      <c r="C35" s="19"/>
    </row>
  </sheetData>
  <sheetProtection/>
  <mergeCells count="6">
    <mergeCell ref="A1:C1"/>
    <mergeCell ref="A3:C3"/>
    <mergeCell ref="A6:C6"/>
    <mergeCell ref="A18:C18"/>
    <mergeCell ref="A25:C25"/>
    <mergeCell ref="A30:C30"/>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D44"/>
  <sheetViews>
    <sheetView workbookViewId="0" topLeftCell="A1">
      <selection activeCell="A19" sqref="A19"/>
    </sheetView>
  </sheetViews>
  <sheetFormatPr defaultColWidth="9.140625" defaultRowHeight="15"/>
  <cols>
    <col min="1" max="1" width="29.28125" style="4" customWidth="1"/>
    <col min="2" max="2" width="49.00390625" style="4" customWidth="1"/>
    <col min="3" max="3" width="21.140625" style="4" customWidth="1"/>
    <col min="4" max="4" width="20.421875" style="4" customWidth="1"/>
    <col min="5" max="16384" width="9.140625" style="4" customWidth="1"/>
  </cols>
  <sheetData>
    <row r="1" ht="14.25">
      <c r="A1" s="5" t="s">
        <v>195</v>
      </c>
    </row>
    <row r="2" spans="1:4" ht="14.25">
      <c r="A2" s="6" t="s">
        <v>196</v>
      </c>
      <c r="B2" s="6" t="s">
        <v>197</v>
      </c>
      <c r="C2" s="6" t="s">
        <v>198</v>
      </c>
      <c r="D2" s="6" t="s">
        <v>199</v>
      </c>
    </row>
    <row r="3" spans="1:4" ht="15">
      <c r="A3" s="4" t="s">
        <v>200</v>
      </c>
      <c r="B3" s="4" t="s">
        <v>201</v>
      </c>
      <c r="C3" s="7">
        <v>10</v>
      </c>
      <c r="D3" s="7">
        <v>10</v>
      </c>
    </row>
    <row r="4" spans="1:4" ht="15">
      <c r="A4" s="4" t="s">
        <v>202</v>
      </c>
      <c r="B4" s="4" t="s">
        <v>203</v>
      </c>
      <c r="C4" s="7">
        <v>5</v>
      </c>
      <c r="D4" s="7">
        <v>15</v>
      </c>
    </row>
    <row r="5" spans="1:4" ht="15">
      <c r="A5" s="4" t="s">
        <v>204</v>
      </c>
      <c r="B5" s="4" t="s">
        <v>205</v>
      </c>
      <c r="C5" s="7">
        <v>60</v>
      </c>
      <c r="D5" s="7">
        <v>75</v>
      </c>
    </row>
    <row r="6" spans="1:4" ht="15">
      <c r="A6" s="4" t="s">
        <v>206</v>
      </c>
      <c r="B6" s="4" t="s">
        <v>207</v>
      </c>
      <c r="C6" s="7">
        <v>10</v>
      </c>
      <c r="D6" s="7">
        <v>85</v>
      </c>
    </row>
    <row r="7" spans="1:4" ht="15">
      <c r="A7" s="4" t="s">
        <v>208</v>
      </c>
      <c r="B7" s="4" t="s">
        <v>209</v>
      </c>
      <c r="C7" s="7">
        <v>5</v>
      </c>
      <c r="D7" s="7">
        <v>90</v>
      </c>
    </row>
    <row r="8" spans="1:4" ht="15">
      <c r="A8" s="4" t="s">
        <v>210</v>
      </c>
      <c r="B8" s="4" t="s">
        <v>211</v>
      </c>
      <c r="C8" s="7">
        <v>30</v>
      </c>
      <c r="D8" s="7">
        <v>120</v>
      </c>
    </row>
    <row r="9" spans="1:4" ht="15">
      <c r="A9" s="4" t="s">
        <v>212</v>
      </c>
      <c r="B9" s="4" t="s">
        <v>213</v>
      </c>
      <c r="C9" s="7">
        <v>5</v>
      </c>
      <c r="D9" s="7">
        <v>125</v>
      </c>
    </row>
    <row r="11" spans="1:2" ht="15">
      <c r="A11" s="4" t="s">
        <v>214</v>
      </c>
      <c r="B11" s="4" t="s">
        <v>215</v>
      </c>
    </row>
    <row r="12" spans="1:2" ht="15.75">
      <c r="A12" s="4" t="s">
        <v>216</v>
      </c>
      <c r="B12" s="4" t="s">
        <v>217</v>
      </c>
    </row>
    <row r="13" spans="1:2" ht="15.75">
      <c r="A13" s="4" t="s">
        <v>218</v>
      </c>
      <c r="B13" s="4" t="s">
        <v>219</v>
      </c>
    </row>
    <row r="14" spans="1:2" ht="15.75">
      <c r="A14" s="4" t="s">
        <v>220</v>
      </c>
      <c r="B14" s="4" t="s">
        <v>221</v>
      </c>
    </row>
    <row r="17" ht="14.25">
      <c r="A17" s="5" t="s">
        <v>110</v>
      </c>
    </row>
    <row r="18" spans="1:4" ht="14.25">
      <c r="A18" s="6" t="s">
        <v>196</v>
      </c>
      <c r="B18" s="6" t="s">
        <v>197</v>
      </c>
      <c r="C18" s="6" t="s">
        <v>222</v>
      </c>
      <c r="D18" s="6" t="s">
        <v>223</v>
      </c>
    </row>
    <row r="19" spans="1:2" ht="28.5">
      <c r="A19" s="4" t="s">
        <v>224</v>
      </c>
      <c r="B19" s="8" t="s">
        <v>225</v>
      </c>
    </row>
    <row r="20" spans="1:4" ht="15">
      <c r="A20" s="4" t="s">
        <v>204</v>
      </c>
      <c r="B20" s="4" t="s">
        <v>205</v>
      </c>
      <c r="C20" s="7">
        <v>1</v>
      </c>
      <c r="D20" s="7">
        <v>1</v>
      </c>
    </row>
    <row r="21" spans="1:4" ht="15">
      <c r="A21" s="4" t="s">
        <v>226</v>
      </c>
      <c r="B21" s="4" t="s">
        <v>227</v>
      </c>
      <c r="C21" s="7">
        <v>2</v>
      </c>
      <c r="D21" s="7">
        <v>3</v>
      </c>
    </row>
    <row r="22" spans="1:4" ht="42">
      <c r="A22" s="4" t="s">
        <v>228</v>
      </c>
      <c r="B22" s="8" t="s">
        <v>229</v>
      </c>
      <c r="C22" s="7">
        <v>3</v>
      </c>
      <c r="D22" s="7">
        <v>6</v>
      </c>
    </row>
    <row r="23" spans="1:4" ht="15">
      <c r="A23" s="4" t="s">
        <v>116</v>
      </c>
      <c r="B23" s="4" t="s">
        <v>230</v>
      </c>
      <c r="C23" s="7">
        <v>15</v>
      </c>
      <c r="D23" s="7">
        <v>21</v>
      </c>
    </row>
    <row r="24" spans="1:4" ht="29.25">
      <c r="A24" s="4" t="s">
        <v>231</v>
      </c>
      <c r="B24" s="8" t="s">
        <v>232</v>
      </c>
      <c r="C24" s="7">
        <v>5</v>
      </c>
      <c r="D24" s="7">
        <v>26</v>
      </c>
    </row>
    <row r="25" spans="1:4" ht="15">
      <c r="A25" s="4" t="s">
        <v>212</v>
      </c>
      <c r="B25" s="4" t="s">
        <v>233</v>
      </c>
      <c r="C25" s="7" t="s">
        <v>234</v>
      </c>
      <c r="D25" s="7">
        <v>26</v>
      </c>
    </row>
    <row r="27" spans="1:2" ht="15">
      <c r="A27" s="4" t="s">
        <v>235</v>
      </c>
      <c r="B27" s="4" t="s">
        <v>236</v>
      </c>
    </row>
    <row r="28" spans="1:2" ht="15.75">
      <c r="A28" s="4" t="s">
        <v>126</v>
      </c>
      <c r="B28" s="4" t="s">
        <v>237</v>
      </c>
    </row>
    <row r="29" spans="1:4" ht="39" customHeight="1">
      <c r="A29" s="4" t="s">
        <v>238</v>
      </c>
      <c r="B29" s="9" t="s">
        <v>239</v>
      </c>
      <c r="C29" s="9"/>
      <c r="D29" s="9"/>
    </row>
    <row r="31" ht="14.25">
      <c r="A31" s="5" t="s">
        <v>129</v>
      </c>
    </row>
    <row r="32" spans="1:4" ht="14.25">
      <c r="A32" s="6" t="s">
        <v>196</v>
      </c>
      <c r="B32" s="6" t="s">
        <v>197</v>
      </c>
      <c r="C32" s="6" t="s">
        <v>222</v>
      </c>
      <c r="D32" s="6" t="s">
        <v>223</v>
      </c>
    </row>
    <row r="33" spans="1:4" ht="28.5">
      <c r="A33" s="4" t="s">
        <v>224</v>
      </c>
      <c r="B33" s="8" t="s">
        <v>240</v>
      </c>
      <c r="C33" s="7"/>
      <c r="D33" s="7"/>
    </row>
    <row r="34" spans="1:4" ht="15">
      <c r="A34" s="4" t="s">
        <v>204</v>
      </c>
      <c r="B34" s="4" t="s">
        <v>205</v>
      </c>
      <c r="C34" s="7">
        <v>1</v>
      </c>
      <c r="D34" s="7">
        <v>1</v>
      </c>
    </row>
    <row r="35" spans="1:4" ht="15">
      <c r="A35" s="4" t="s">
        <v>226</v>
      </c>
      <c r="B35" s="4" t="s">
        <v>241</v>
      </c>
      <c r="C35" s="7">
        <v>2</v>
      </c>
      <c r="D35" s="7">
        <v>3</v>
      </c>
    </row>
    <row r="36" spans="1:4" ht="42">
      <c r="A36" s="4" t="s">
        <v>228</v>
      </c>
      <c r="B36" s="8" t="s">
        <v>242</v>
      </c>
      <c r="C36" s="7">
        <v>3</v>
      </c>
      <c r="D36" s="7">
        <v>6</v>
      </c>
    </row>
    <row r="37" spans="1:4" ht="15">
      <c r="A37" s="4" t="s">
        <v>243</v>
      </c>
      <c r="B37" s="8" t="s">
        <v>244</v>
      </c>
      <c r="C37" s="7">
        <v>300</v>
      </c>
      <c r="D37" s="7">
        <v>306</v>
      </c>
    </row>
    <row r="38" spans="1:4" ht="29.25">
      <c r="A38" s="4" t="s">
        <v>231</v>
      </c>
      <c r="B38" s="8" t="s">
        <v>232</v>
      </c>
      <c r="C38" s="7">
        <v>5</v>
      </c>
      <c r="D38" s="7">
        <v>311</v>
      </c>
    </row>
    <row r="39" spans="1:4" ht="15">
      <c r="A39" s="4" t="s">
        <v>245</v>
      </c>
      <c r="B39" s="8" t="s">
        <v>246</v>
      </c>
      <c r="C39" s="7">
        <v>30</v>
      </c>
      <c r="D39" s="7">
        <v>341</v>
      </c>
    </row>
    <row r="40" spans="3:4" ht="15">
      <c r="C40" s="7"/>
      <c r="D40" s="7"/>
    </row>
    <row r="41" spans="3:4" ht="15">
      <c r="C41" s="7"/>
      <c r="D41" s="7"/>
    </row>
    <row r="42" spans="1:2" ht="15">
      <c r="A42" s="4" t="s">
        <v>247</v>
      </c>
      <c r="B42" s="4" t="s">
        <v>248</v>
      </c>
    </row>
    <row r="43" spans="1:2" ht="15.75">
      <c r="A43" s="4" t="s">
        <v>126</v>
      </c>
      <c r="B43" s="4" t="s">
        <v>249</v>
      </c>
    </row>
    <row r="44" spans="1:2" ht="45">
      <c r="A44" s="4" t="s">
        <v>250</v>
      </c>
      <c r="B44" s="8" t="s">
        <v>251</v>
      </c>
    </row>
  </sheetData>
  <sheetProtection/>
  <mergeCells count="1">
    <mergeCell ref="B29:D29"/>
  </mergeCells>
  <printOptions/>
  <pageMargins left="0.7" right="0.7" top="0.75" bottom="0.7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2:K205"/>
  <sheetViews>
    <sheetView zoomScale="70" zoomScaleNormal="70" workbookViewId="0" topLeftCell="A1">
      <selection activeCell="A34" sqref="A34:IV34"/>
    </sheetView>
  </sheetViews>
  <sheetFormatPr defaultColWidth="9.140625" defaultRowHeight="15"/>
  <cols>
    <col min="1" max="1" width="14.57421875" style="1" customWidth="1"/>
    <col min="2" max="2" width="11.57421875" style="1" customWidth="1"/>
    <col min="3" max="16384" width="9.140625" style="1" customWidth="1"/>
  </cols>
  <sheetData>
    <row r="2" spans="1:11" ht="35.25">
      <c r="A2" s="2" t="s">
        <v>252</v>
      </c>
      <c r="B2" s="2"/>
      <c r="C2" s="2"/>
      <c r="D2" s="2"/>
      <c r="E2" s="2"/>
      <c r="F2" s="2"/>
      <c r="G2" s="2"/>
      <c r="H2" s="2"/>
      <c r="I2" s="2"/>
      <c r="J2" s="2"/>
      <c r="K2" s="2"/>
    </row>
    <row r="3" spans="1:2" ht="20.25">
      <c r="A3" s="3" t="s">
        <v>253</v>
      </c>
      <c r="B3" s="3"/>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5" spans="1:2" ht="20.25">
      <c r="A35" s="3" t="s">
        <v>254</v>
      </c>
      <c r="B35" s="3"/>
    </row>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9" spans="1:2" ht="20.25">
      <c r="A69" s="3" t="s">
        <v>255</v>
      </c>
      <c r="B69" s="3"/>
    </row>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103" spans="1:2" ht="20.25">
      <c r="A103" s="3" t="s">
        <v>256</v>
      </c>
      <c r="B103" s="3"/>
    </row>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7" spans="1:3" ht="20.25">
      <c r="A137" s="3" t="s">
        <v>257</v>
      </c>
      <c r="B137" s="3"/>
      <c r="C137" s="3"/>
    </row>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71" spans="1:2" ht="20.25">
      <c r="A171" s="3" t="s">
        <v>258</v>
      </c>
      <c r="B171" s="3"/>
    </row>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205" spans="1:2" ht="20.25">
      <c r="A205" s="3" t="s">
        <v>259</v>
      </c>
      <c r="B205" s="3"/>
    </row>
  </sheetData>
  <sheetProtection/>
  <mergeCells count="8">
    <mergeCell ref="A2:K2"/>
    <mergeCell ref="A3:B3"/>
    <mergeCell ref="A35:B35"/>
    <mergeCell ref="A69:B69"/>
    <mergeCell ref="A103:B103"/>
    <mergeCell ref="A137:C137"/>
    <mergeCell ref="A171:B171"/>
    <mergeCell ref="A205:B205"/>
  </mergeCells>
  <printOptions/>
  <pageMargins left="0.7" right="0.7" top="0.75" bottom="0.75" header="0.3" footer="0.3"/>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 Sen FU</dc:creator>
  <cp:keywords/>
  <dc:description/>
  <cp:lastModifiedBy>GE User</cp:lastModifiedBy>
  <cp:lastPrinted>2015-06-25T07:37:05Z</cp:lastPrinted>
  <dcterms:created xsi:type="dcterms:W3CDTF">2013-11-13T03:08:35Z</dcterms:created>
  <dcterms:modified xsi:type="dcterms:W3CDTF">2016-01-13T08:00:04Z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